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3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4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4930feaadabc4c4/Documents/02_FOOT 130/02_Infos/"/>
    </mc:Choice>
  </mc:AlternateContent>
  <xr:revisionPtr revIDLastSave="3" documentId="13_ncr:1_{2B85A965-DEC4-47C2-B0D9-233E9B47B826}" xr6:coauthVersionLast="47" xr6:coauthVersionMax="47" xr10:uidLastSave="{4D74F065-7F62-4097-AE76-07149738200B}"/>
  <bookViews>
    <workbookView xWindow="-120" yWindow="-120" windowWidth="29040" windowHeight="15840" tabRatio="918" xr2:uid="{00000000-000D-0000-FFFF-FFFF00000000}"/>
  </bookViews>
  <sheets>
    <sheet name="Stats Coachs" sheetId="18" r:id="rId1"/>
    <sheet name="%victoires par coach" sheetId="28" r:id="rId2"/>
    <sheet name="Stats consolidées" sheetId="23" r:id="rId3"/>
    <sheet name="Stats par joueur" sheetId="22" r:id="rId4"/>
    <sheet name="Comparaison entre 2 joueurs" sheetId="25" r:id="rId5"/>
    <sheet name="Stats 25-26" sheetId="29" r:id="rId6"/>
    <sheet name="Stats 24-25" sheetId="27" r:id="rId7"/>
    <sheet name="Stats 23-24" sheetId="26" r:id="rId8"/>
    <sheet name="Stats 22-23" sheetId="19" r:id="rId9"/>
    <sheet name="Stats 21-22" sheetId="17" r:id="rId10"/>
    <sheet name="Stats 20-21" sheetId="16" r:id="rId11"/>
    <sheet name="Stats 19-20" sheetId="13" r:id="rId12"/>
    <sheet name="Stats 18-19" sheetId="15" r:id="rId13"/>
    <sheet name="Stats 17-18" sheetId="14" r:id="rId14"/>
    <sheet name="Stats 16-17" sheetId="12" r:id="rId15"/>
    <sheet name="Stats 15-16" sheetId="11" r:id="rId16"/>
    <sheet name="Stats 14-15" sheetId="10" r:id="rId17"/>
    <sheet name="Stats 13-14" sheetId="9" r:id="rId18"/>
    <sheet name="Stats 12-13" sheetId="8" r:id="rId19"/>
    <sheet name="Stats 11-12" sheetId="7" r:id="rId20"/>
    <sheet name="Stats 10-11" sheetId="1" r:id="rId21"/>
    <sheet name="Stats 09-10" sheetId="2" r:id="rId22"/>
    <sheet name="Stats 08-09" sheetId="3" r:id="rId23"/>
    <sheet name="Stats 07-08" sheetId="4" r:id="rId24"/>
    <sheet name="Stats 06-07" sheetId="5" r:id="rId25"/>
    <sheet name="Stats 05-06" sheetId="6" r:id="rId26"/>
    <sheet name="Listes" sheetId="20" r:id="rId27"/>
  </sheets>
  <definedNames>
    <definedName name="_xlnm._FilterDatabase" localSheetId="25" hidden="1">'Stats 05-06'!$A$1:$K$1</definedName>
    <definedName name="_xlnm._FilterDatabase" localSheetId="24" hidden="1">'Stats 06-07'!$A$1:$K$1</definedName>
    <definedName name="_xlnm._FilterDatabase" localSheetId="23" hidden="1">'Stats 07-08'!$A$1:$K$1</definedName>
    <definedName name="_xlnm._FilterDatabase" localSheetId="22" hidden="1">'Stats 08-09'!$A$1:$K$1</definedName>
    <definedName name="_xlnm._FilterDatabase" localSheetId="21" hidden="1">'Stats 09-10'!$A$1:$K$1</definedName>
    <definedName name="_xlnm._FilterDatabase" localSheetId="20" hidden="1">'Stats 10-11'!$A$1:$K$1</definedName>
    <definedName name="_xlnm._FilterDatabase" localSheetId="19" hidden="1">'Stats 11-12'!$A$1:$J$1</definedName>
    <definedName name="_xlnm._FilterDatabase" localSheetId="18" hidden="1">'Stats 12-13'!$A$1:$K$1</definedName>
    <definedName name="_xlnm._FilterDatabase" localSheetId="17" hidden="1">'Stats 13-14'!$A$1:$J$1</definedName>
    <definedName name="_xlnm._FilterDatabase" localSheetId="16" hidden="1">'Stats 14-15'!$A$1:$J$1</definedName>
    <definedName name="_xlnm._FilterDatabase" localSheetId="15" hidden="1">'Stats 15-16'!$A$1:$J$1</definedName>
    <definedName name="_xlnm._FilterDatabase" localSheetId="14" hidden="1">'Stats 16-17'!$A$1:$J$1</definedName>
    <definedName name="_xlnm._FilterDatabase" localSheetId="13" hidden="1">'Stats 17-18'!$A$1:$J$1</definedName>
    <definedName name="_xlnm._FilterDatabase" localSheetId="12" hidden="1">'Stats 18-19'!$A$1:$J$1</definedName>
    <definedName name="_xlnm._FilterDatabase" localSheetId="11" hidden="1">'Stats 19-20'!$A$1:$J$1</definedName>
    <definedName name="_xlnm._FilterDatabase" localSheetId="10" hidden="1">'Stats 20-21'!$A$1:$J$1</definedName>
    <definedName name="_xlnm._FilterDatabase" localSheetId="9" hidden="1">'Stats 21-22'!$A$1:$J$1</definedName>
    <definedName name="_xlnm._FilterDatabase" localSheetId="8" hidden="1">'Stats 22-23'!$A$1:$J$1</definedName>
    <definedName name="_xlnm._FilterDatabase" localSheetId="7" hidden="1">'Stats 23-24'!$A$1:$J$1</definedName>
    <definedName name="_xlnm._FilterDatabase" localSheetId="6" hidden="1">'Stats 24-25'!$A$1:$J$1</definedName>
    <definedName name="_xlnm._FilterDatabase" localSheetId="5" hidden="1">'Stats 25-26'!$A$1:$J$1</definedName>
    <definedName name="_xlnm._FilterDatabase" localSheetId="2" hidden="1">'Stats consolidées'!$T$1:$HO$94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1" i="23" l="1"/>
  <c r="BC1" i="23"/>
  <c r="BD1" i="23"/>
  <c r="BE1" i="23"/>
  <c r="BF1" i="23"/>
  <c r="BG1" i="23"/>
  <c r="BH1" i="23"/>
  <c r="BI1" i="23"/>
  <c r="BJ1" i="23"/>
  <c r="BK1" i="23"/>
  <c r="BL1" i="23"/>
  <c r="BM1" i="23"/>
  <c r="BN1" i="23"/>
  <c r="BO1" i="23"/>
  <c r="BP1" i="23"/>
  <c r="BQ1" i="23"/>
  <c r="BR1" i="23"/>
  <c r="BS1" i="23"/>
  <c r="BT1" i="23"/>
  <c r="BU1" i="23"/>
  <c r="BV1" i="23"/>
  <c r="BW1" i="23"/>
  <c r="BX1" i="23"/>
  <c r="BY1" i="23"/>
  <c r="BZ1" i="23"/>
  <c r="CA1" i="23"/>
  <c r="CB1" i="23"/>
  <c r="CC1" i="23"/>
  <c r="CD1" i="23"/>
  <c r="CE1" i="23"/>
  <c r="CF1" i="23"/>
  <c r="CG1" i="23"/>
  <c r="CH1" i="23"/>
  <c r="CI1" i="23"/>
  <c r="CJ1" i="23"/>
  <c r="CK1" i="23"/>
  <c r="CL1" i="23"/>
  <c r="CM1" i="23"/>
  <c r="CN1" i="23"/>
  <c r="CO1" i="23"/>
  <c r="CP1" i="23"/>
  <c r="CQ1" i="23"/>
  <c r="CR1" i="23"/>
  <c r="CS1" i="23"/>
  <c r="CT1" i="23"/>
  <c r="CU1" i="23"/>
  <c r="CV1" i="23"/>
  <c r="CW1" i="23"/>
  <c r="CX1" i="23"/>
  <c r="CY1" i="23"/>
  <c r="CZ1" i="23"/>
  <c r="DA1" i="23"/>
  <c r="DB1" i="23"/>
  <c r="DC1" i="23"/>
  <c r="DD1" i="23"/>
  <c r="DE1" i="23"/>
  <c r="DF1" i="23"/>
  <c r="DG1" i="23"/>
  <c r="DH1" i="23"/>
  <c r="DI1" i="23"/>
  <c r="DJ1" i="23"/>
  <c r="DK1" i="23"/>
  <c r="DL1" i="23"/>
  <c r="DM1" i="23"/>
  <c r="DN1" i="23"/>
  <c r="DO1" i="23"/>
  <c r="DP1" i="23"/>
  <c r="DQ1" i="23"/>
  <c r="DR1" i="23"/>
  <c r="DS1" i="23"/>
  <c r="DT1" i="23"/>
  <c r="DU1" i="23"/>
  <c r="DV1" i="23"/>
  <c r="DW1" i="23"/>
  <c r="DX1" i="23"/>
  <c r="DY1" i="23"/>
  <c r="DZ1" i="23"/>
  <c r="EA1" i="23"/>
  <c r="EB1" i="23"/>
  <c r="EC1" i="23"/>
  <c r="ED1" i="23"/>
  <c r="EE1" i="23"/>
  <c r="EF1" i="23"/>
  <c r="EG1" i="23"/>
  <c r="EH1" i="23"/>
  <c r="EI1" i="23"/>
  <c r="EJ1" i="23"/>
  <c r="EK1" i="23"/>
  <c r="EL1" i="23"/>
  <c r="EM1" i="23"/>
  <c r="EN1" i="23"/>
  <c r="EO1" i="23"/>
  <c r="EP1" i="23"/>
  <c r="EQ1" i="23"/>
  <c r="ER1" i="23"/>
  <c r="ES1" i="23"/>
  <c r="ET1" i="23"/>
  <c r="EU1" i="23"/>
  <c r="EV1" i="23"/>
  <c r="EW1" i="23"/>
  <c r="EX1" i="23"/>
  <c r="EY1" i="23"/>
  <c r="EZ1" i="23"/>
  <c r="FA1" i="23"/>
  <c r="FB1" i="23"/>
  <c r="FC1" i="23"/>
  <c r="FD1" i="23"/>
  <c r="FE1" i="23"/>
  <c r="FF1" i="23"/>
  <c r="FG1" i="23"/>
  <c r="FH1" i="23"/>
  <c r="FI1" i="23"/>
  <c r="FJ1" i="23"/>
  <c r="FK1" i="23"/>
  <c r="FL1" i="23"/>
  <c r="FM1" i="23"/>
  <c r="FN1" i="23"/>
  <c r="FO1" i="23"/>
  <c r="FP1" i="23"/>
  <c r="FQ1" i="23"/>
  <c r="FR1" i="23"/>
  <c r="FS1" i="23"/>
  <c r="FT1" i="23"/>
  <c r="FU1" i="23"/>
  <c r="FV1" i="23"/>
  <c r="FW1" i="23"/>
  <c r="FX1" i="23"/>
  <c r="FY1" i="23"/>
  <c r="FZ1" i="23"/>
  <c r="GA1" i="23"/>
  <c r="GB1" i="23"/>
  <c r="GC1" i="23"/>
  <c r="GD1" i="23"/>
  <c r="GE1" i="23"/>
  <c r="GF1" i="23"/>
  <c r="GG1" i="23"/>
  <c r="GH1" i="23"/>
  <c r="GI1" i="23"/>
  <c r="GJ1" i="23"/>
  <c r="GK1" i="23"/>
  <c r="GL1" i="23"/>
  <c r="GM1" i="23"/>
  <c r="GN1" i="23"/>
  <c r="GO1" i="23"/>
  <c r="GP1" i="23"/>
  <c r="GQ1" i="23"/>
  <c r="GR1" i="23"/>
  <c r="GS1" i="23"/>
  <c r="GT1" i="23"/>
  <c r="GU1" i="23"/>
  <c r="GV1" i="23"/>
  <c r="GW1" i="23"/>
  <c r="GX1" i="23"/>
  <c r="GY1" i="23"/>
  <c r="GZ1" i="23"/>
  <c r="HA1" i="23"/>
  <c r="HB1" i="23"/>
  <c r="HC1" i="23"/>
  <c r="HD1" i="23"/>
  <c r="HE1" i="23"/>
  <c r="HF1" i="23"/>
  <c r="HG1" i="23"/>
  <c r="HH1" i="23"/>
  <c r="HI1" i="23"/>
  <c r="HJ1" i="23"/>
  <c r="HK1" i="23"/>
  <c r="HL1" i="23"/>
  <c r="HM1" i="23"/>
  <c r="HN1" i="23"/>
  <c r="HO1" i="23"/>
  <c r="HP1" i="23"/>
  <c r="HQ1" i="23"/>
  <c r="HR1" i="23"/>
  <c r="HS1" i="23"/>
  <c r="HT1" i="23"/>
  <c r="HU1" i="23"/>
  <c r="HV1" i="23"/>
  <c r="HW1" i="23"/>
  <c r="HX1" i="23"/>
  <c r="HY1" i="23"/>
  <c r="HZ1" i="23"/>
  <c r="IA1" i="23"/>
  <c r="IB1" i="23"/>
  <c r="IC1" i="23"/>
  <c r="ID1" i="23"/>
  <c r="IE1" i="23"/>
  <c r="IF1" i="23"/>
  <c r="IG1" i="23"/>
  <c r="IH1" i="23"/>
  <c r="II1" i="23"/>
  <c r="IJ1" i="23"/>
  <c r="U98" i="23"/>
  <c r="U96" i="23"/>
  <c r="U97" i="23"/>
  <c r="U5" i="23"/>
  <c r="U6" i="23"/>
  <c r="U7" i="23"/>
  <c r="U8" i="23"/>
  <c r="U9" i="23"/>
  <c r="U10" i="23"/>
  <c r="U11" i="23"/>
  <c r="U12" i="23"/>
  <c r="U13" i="23"/>
  <c r="U14" i="23"/>
  <c r="U15" i="23"/>
  <c r="U16" i="23"/>
  <c r="U17" i="23"/>
  <c r="U18" i="23"/>
  <c r="U19" i="23"/>
  <c r="U20" i="23"/>
  <c r="U21" i="23"/>
  <c r="U22" i="23"/>
  <c r="U23" i="23"/>
  <c r="U24" i="23"/>
  <c r="U25" i="23"/>
  <c r="U26" i="23"/>
  <c r="U27" i="23"/>
  <c r="U28" i="23"/>
  <c r="U29" i="23"/>
  <c r="U30" i="23"/>
  <c r="U31" i="23"/>
  <c r="U32" i="23"/>
  <c r="U33" i="23"/>
  <c r="U34" i="23"/>
  <c r="U35" i="23"/>
  <c r="U36" i="23"/>
  <c r="U37" i="23"/>
  <c r="U38" i="23"/>
  <c r="U39" i="23"/>
  <c r="U40" i="23"/>
  <c r="U41" i="23"/>
  <c r="U42" i="23"/>
  <c r="U43" i="23"/>
  <c r="U44" i="23"/>
  <c r="U45" i="23"/>
  <c r="U46" i="23"/>
  <c r="U47" i="23"/>
  <c r="U48" i="23"/>
  <c r="U49" i="23"/>
  <c r="U50" i="23"/>
  <c r="U51" i="23"/>
  <c r="U52" i="23"/>
  <c r="U53" i="23"/>
  <c r="U54" i="23"/>
  <c r="U55" i="23"/>
  <c r="U56" i="23"/>
  <c r="U57" i="23"/>
  <c r="U58" i="23"/>
  <c r="U59" i="23"/>
  <c r="U60" i="23"/>
  <c r="U61" i="23"/>
  <c r="U62" i="23"/>
  <c r="U63" i="23"/>
  <c r="U64" i="23"/>
  <c r="U65" i="23"/>
  <c r="U66" i="23"/>
  <c r="U67" i="23"/>
  <c r="U68" i="23"/>
  <c r="U69" i="23"/>
  <c r="U70" i="23"/>
  <c r="U71" i="23"/>
  <c r="U72" i="23"/>
  <c r="U73" i="23"/>
  <c r="U74" i="23"/>
  <c r="U75" i="23"/>
  <c r="U76" i="23"/>
  <c r="U77" i="23"/>
  <c r="U78" i="23"/>
  <c r="U79" i="23"/>
  <c r="U80" i="23"/>
  <c r="U81" i="23"/>
  <c r="U82" i="23"/>
  <c r="U83" i="23"/>
  <c r="U84" i="23"/>
  <c r="U85" i="23"/>
  <c r="U86" i="23"/>
  <c r="U87" i="23"/>
  <c r="U88" i="23"/>
  <c r="U89" i="23"/>
  <c r="U90" i="23"/>
  <c r="U91" i="23"/>
  <c r="U92" i="23"/>
  <c r="U93" i="23"/>
  <c r="U94" i="23"/>
  <c r="U95" i="23"/>
  <c r="U4" i="23"/>
  <c r="AS95" i="23"/>
  <c r="B2" i="18"/>
  <c r="C29" i="23"/>
  <c r="AJ4" i="23" l="1"/>
  <c r="AK4" i="23"/>
  <c r="AL4" i="23"/>
  <c r="AM4" i="23"/>
  <c r="AN4" i="23"/>
  <c r="AO4" i="23"/>
  <c r="AP4" i="23"/>
  <c r="AQ4" i="23"/>
  <c r="AI4" i="23"/>
  <c r="AI95" i="23"/>
  <c r="AJ95" i="23"/>
  <c r="AK95" i="23"/>
  <c r="AL95" i="23"/>
  <c r="AM95" i="23"/>
  <c r="AN95" i="23"/>
  <c r="AO95" i="23"/>
  <c r="AP95" i="23"/>
  <c r="AQ95" i="23"/>
  <c r="AI94" i="23"/>
  <c r="AJ94" i="23"/>
  <c r="AK94" i="23"/>
  <c r="AL94" i="23"/>
  <c r="AM94" i="23"/>
  <c r="AN94" i="23"/>
  <c r="AO94" i="23"/>
  <c r="AP94" i="23"/>
  <c r="AQ94" i="23"/>
  <c r="AI93" i="23"/>
  <c r="AJ93" i="23"/>
  <c r="AK93" i="23"/>
  <c r="AL93" i="23"/>
  <c r="AM93" i="23"/>
  <c r="AN93" i="23"/>
  <c r="AO93" i="23"/>
  <c r="AP93" i="23"/>
  <c r="AQ93" i="23"/>
  <c r="AI92" i="23"/>
  <c r="AJ92" i="23"/>
  <c r="AK92" i="23"/>
  <c r="AL92" i="23"/>
  <c r="AM92" i="23"/>
  <c r="AN92" i="23"/>
  <c r="AO92" i="23"/>
  <c r="AP92" i="23"/>
  <c r="AQ92" i="23"/>
  <c r="AI91" i="23"/>
  <c r="AJ91" i="23"/>
  <c r="AK91" i="23"/>
  <c r="AL91" i="23"/>
  <c r="AM91" i="23"/>
  <c r="AN91" i="23"/>
  <c r="AO91" i="23"/>
  <c r="AP91" i="23"/>
  <c r="AQ91" i="23"/>
  <c r="AI90" i="23"/>
  <c r="AJ90" i="23"/>
  <c r="AK90" i="23"/>
  <c r="AL90" i="23"/>
  <c r="AM90" i="23"/>
  <c r="AN90" i="23"/>
  <c r="AO90" i="23"/>
  <c r="AP90" i="23"/>
  <c r="AQ90" i="23"/>
  <c r="AI89" i="23"/>
  <c r="AJ89" i="23"/>
  <c r="AK89" i="23"/>
  <c r="AL89" i="23"/>
  <c r="AM89" i="23"/>
  <c r="AN89" i="23"/>
  <c r="AO89" i="23"/>
  <c r="AP89" i="23"/>
  <c r="AQ89" i="23"/>
  <c r="AI88" i="23"/>
  <c r="AJ88" i="23"/>
  <c r="AK88" i="23"/>
  <c r="AL88" i="23"/>
  <c r="AM88" i="23"/>
  <c r="AN88" i="23"/>
  <c r="AO88" i="23"/>
  <c r="AP88" i="23"/>
  <c r="AQ88" i="23"/>
  <c r="AI87" i="23"/>
  <c r="AJ87" i="23"/>
  <c r="AK87" i="23"/>
  <c r="AL87" i="23"/>
  <c r="AM87" i="23"/>
  <c r="AN87" i="23"/>
  <c r="AO87" i="23"/>
  <c r="AP87" i="23"/>
  <c r="AQ87" i="23"/>
  <c r="AI86" i="23"/>
  <c r="AJ86" i="23"/>
  <c r="AK86" i="23"/>
  <c r="AL86" i="23"/>
  <c r="AM86" i="23"/>
  <c r="AN86" i="23"/>
  <c r="AO86" i="23"/>
  <c r="AP86" i="23"/>
  <c r="AQ86" i="23"/>
  <c r="AI85" i="23"/>
  <c r="AJ85" i="23"/>
  <c r="AK85" i="23"/>
  <c r="AL85" i="23"/>
  <c r="AM85" i="23"/>
  <c r="AN85" i="23"/>
  <c r="AO85" i="23"/>
  <c r="AP85" i="23"/>
  <c r="AQ85" i="23"/>
  <c r="AI84" i="23"/>
  <c r="AJ84" i="23"/>
  <c r="AK84" i="23"/>
  <c r="AL84" i="23"/>
  <c r="AM84" i="23"/>
  <c r="AN84" i="23"/>
  <c r="AO84" i="23"/>
  <c r="AP84" i="23"/>
  <c r="AQ84" i="23"/>
  <c r="AI83" i="23"/>
  <c r="AJ83" i="23"/>
  <c r="AK83" i="23"/>
  <c r="AL83" i="23"/>
  <c r="AM83" i="23"/>
  <c r="AN83" i="23"/>
  <c r="AO83" i="23"/>
  <c r="AP83" i="23"/>
  <c r="AQ83" i="23"/>
  <c r="AI82" i="23"/>
  <c r="AJ82" i="23"/>
  <c r="AK82" i="23"/>
  <c r="AL82" i="23"/>
  <c r="AM82" i="23"/>
  <c r="AN82" i="23"/>
  <c r="AO82" i="23"/>
  <c r="AP82" i="23"/>
  <c r="AQ82" i="23"/>
  <c r="AI81" i="23"/>
  <c r="AJ81" i="23"/>
  <c r="AK81" i="23"/>
  <c r="AL81" i="23"/>
  <c r="AM81" i="23"/>
  <c r="AN81" i="23"/>
  <c r="AO81" i="23"/>
  <c r="AP81" i="23"/>
  <c r="AQ81" i="23"/>
  <c r="AI80" i="23"/>
  <c r="AJ80" i="23"/>
  <c r="AK80" i="23"/>
  <c r="AL80" i="23"/>
  <c r="AM80" i="23"/>
  <c r="AN80" i="23"/>
  <c r="AO80" i="23"/>
  <c r="AP80" i="23"/>
  <c r="AQ80" i="23"/>
  <c r="AI79" i="23"/>
  <c r="AJ79" i="23"/>
  <c r="AK79" i="23"/>
  <c r="AL79" i="23"/>
  <c r="AM79" i="23"/>
  <c r="AN79" i="23"/>
  <c r="AO79" i="23"/>
  <c r="AP79" i="23"/>
  <c r="AQ79" i="23"/>
  <c r="AI78" i="23"/>
  <c r="AJ78" i="23"/>
  <c r="AK78" i="23"/>
  <c r="AL78" i="23"/>
  <c r="AM78" i="23"/>
  <c r="AN78" i="23"/>
  <c r="AO78" i="23"/>
  <c r="AP78" i="23"/>
  <c r="AQ78" i="23"/>
  <c r="AI77" i="23"/>
  <c r="AJ77" i="23"/>
  <c r="AK77" i="23"/>
  <c r="AL77" i="23"/>
  <c r="AM77" i="23"/>
  <c r="AN77" i="23"/>
  <c r="AO77" i="23"/>
  <c r="AP77" i="23"/>
  <c r="AQ77" i="23"/>
  <c r="AI76" i="23"/>
  <c r="AJ76" i="23"/>
  <c r="AK76" i="23"/>
  <c r="AL76" i="23"/>
  <c r="AM76" i="23"/>
  <c r="AN76" i="23"/>
  <c r="AO76" i="23"/>
  <c r="AP76" i="23"/>
  <c r="AQ76" i="23"/>
  <c r="AI75" i="23"/>
  <c r="AJ75" i="23"/>
  <c r="AK75" i="23"/>
  <c r="AL75" i="23"/>
  <c r="AM75" i="23"/>
  <c r="AN75" i="23"/>
  <c r="AO75" i="23"/>
  <c r="AP75" i="23"/>
  <c r="AQ75" i="23"/>
  <c r="AI74" i="23"/>
  <c r="AJ74" i="23"/>
  <c r="AK74" i="23"/>
  <c r="AL74" i="23"/>
  <c r="AM74" i="23"/>
  <c r="AN74" i="23"/>
  <c r="AO74" i="23"/>
  <c r="AP74" i="23"/>
  <c r="AQ74" i="23"/>
  <c r="AI73" i="23"/>
  <c r="AJ73" i="23"/>
  <c r="AK73" i="23"/>
  <c r="AL73" i="23"/>
  <c r="AM73" i="23"/>
  <c r="AN73" i="23"/>
  <c r="AO73" i="23"/>
  <c r="AP73" i="23"/>
  <c r="AQ73" i="23"/>
  <c r="AI72" i="23"/>
  <c r="AJ72" i="23"/>
  <c r="AK72" i="23"/>
  <c r="AL72" i="23"/>
  <c r="AM72" i="23"/>
  <c r="AN72" i="23"/>
  <c r="AO72" i="23"/>
  <c r="AP72" i="23"/>
  <c r="AQ72" i="23"/>
  <c r="AI71" i="23"/>
  <c r="AJ71" i="23"/>
  <c r="AK71" i="23"/>
  <c r="AL71" i="23"/>
  <c r="AM71" i="23"/>
  <c r="AN71" i="23"/>
  <c r="AO71" i="23"/>
  <c r="AP71" i="23"/>
  <c r="AQ71" i="23"/>
  <c r="AI70" i="23"/>
  <c r="AJ70" i="23"/>
  <c r="AK70" i="23"/>
  <c r="AL70" i="23"/>
  <c r="AM70" i="23"/>
  <c r="AN70" i="23"/>
  <c r="AO70" i="23"/>
  <c r="AP70" i="23"/>
  <c r="AQ70" i="23"/>
  <c r="AI69" i="23"/>
  <c r="AJ69" i="23"/>
  <c r="AK69" i="23"/>
  <c r="AL69" i="23"/>
  <c r="AM69" i="23"/>
  <c r="AN69" i="23"/>
  <c r="AO69" i="23"/>
  <c r="AP69" i="23"/>
  <c r="AQ69" i="23"/>
  <c r="AI68" i="23"/>
  <c r="AJ68" i="23"/>
  <c r="AK68" i="23"/>
  <c r="AL68" i="23"/>
  <c r="AM68" i="23"/>
  <c r="AN68" i="23"/>
  <c r="AO68" i="23"/>
  <c r="AP68" i="23"/>
  <c r="AQ68" i="23"/>
  <c r="AI67" i="23"/>
  <c r="AJ67" i="23"/>
  <c r="AK67" i="23"/>
  <c r="AL67" i="23"/>
  <c r="AM67" i="23"/>
  <c r="AN67" i="23"/>
  <c r="AO67" i="23"/>
  <c r="AP67" i="23"/>
  <c r="AQ67" i="23"/>
  <c r="AI66" i="23"/>
  <c r="AJ66" i="23"/>
  <c r="AK66" i="23"/>
  <c r="AL66" i="23"/>
  <c r="AM66" i="23"/>
  <c r="AN66" i="23"/>
  <c r="AO66" i="23"/>
  <c r="AP66" i="23"/>
  <c r="AQ66" i="23"/>
  <c r="AI65" i="23"/>
  <c r="AJ65" i="23"/>
  <c r="AK65" i="23"/>
  <c r="AL65" i="23"/>
  <c r="AM65" i="23"/>
  <c r="AN65" i="23"/>
  <c r="AO65" i="23"/>
  <c r="AP65" i="23"/>
  <c r="AQ65" i="23"/>
  <c r="AI64" i="23"/>
  <c r="AJ64" i="23"/>
  <c r="AK64" i="23"/>
  <c r="AL64" i="23"/>
  <c r="AM64" i="23"/>
  <c r="AN64" i="23"/>
  <c r="AO64" i="23"/>
  <c r="AP64" i="23"/>
  <c r="AQ64" i="23"/>
  <c r="AI63" i="23"/>
  <c r="AJ63" i="23"/>
  <c r="AK63" i="23"/>
  <c r="AL63" i="23"/>
  <c r="AM63" i="23"/>
  <c r="AN63" i="23"/>
  <c r="AO63" i="23"/>
  <c r="AP63" i="23"/>
  <c r="AQ63" i="23"/>
  <c r="AI62" i="23"/>
  <c r="AJ62" i="23"/>
  <c r="AK62" i="23"/>
  <c r="AL62" i="23"/>
  <c r="AM62" i="23"/>
  <c r="AN62" i="23"/>
  <c r="AO62" i="23"/>
  <c r="AP62" i="23"/>
  <c r="AQ62" i="23"/>
  <c r="AI61" i="23"/>
  <c r="AJ61" i="23"/>
  <c r="AK61" i="23"/>
  <c r="AL61" i="23"/>
  <c r="AM61" i="23"/>
  <c r="AN61" i="23"/>
  <c r="AO61" i="23"/>
  <c r="AP61" i="23"/>
  <c r="AQ61" i="23"/>
  <c r="AI60" i="23"/>
  <c r="AJ60" i="23"/>
  <c r="AK60" i="23"/>
  <c r="AL60" i="23"/>
  <c r="AM60" i="23"/>
  <c r="AN60" i="23"/>
  <c r="AO60" i="23"/>
  <c r="AP60" i="23"/>
  <c r="AQ60" i="23"/>
  <c r="AI59" i="23"/>
  <c r="AJ59" i="23"/>
  <c r="AK59" i="23"/>
  <c r="AL59" i="23"/>
  <c r="AM59" i="23"/>
  <c r="AN59" i="23"/>
  <c r="AO59" i="23"/>
  <c r="AP59" i="23"/>
  <c r="AQ59" i="23"/>
  <c r="AI58" i="23"/>
  <c r="AJ58" i="23"/>
  <c r="AK58" i="23"/>
  <c r="AL58" i="23"/>
  <c r="AM58" i="23"/>
  <c r="AN58" i="23"/>
  <c r="AO58" i="23"/>
  <c r="AP58" i="23"/>
  <c r="AQ58" i="23"/>
  <c r="AI57" i="23"/>
  <c r="AJ57" i="23"/>
  <c r="AK57" i="23"/>
  <c r="AL57" i="23"/>
  <c r="AM57" i="23"/>
  <c r="AN57" i="23"/>
  <c r="AO57" i="23"/>
  <c r="AP57" i="23"/>
  <c r="AQ57" i="23"/>
  <c r="AI56" i="23"/>
  <c r="AJ56" i="23"/>
  <c r="AK56" i="23"/>
  <c r="AL56" i="23"/>
  <c r="AM56" i="23"/>
  <c r="AN56" i="23"/>
  <c r="AO56" i="23"/>
  <c r="AP56" i="23"/>
  <c r="AQ56" i="23"/>
  <c r="AI55" i="23"/>
  <c r="AJ55" i="23"/>
  <c r="AK55" i="23"/>
  <c r="AL55" i="23"/>
  <c r="AM55" i="23"/>
  <c r="AN55" i="23"/>
  <c r="AO55" i="23"/>
  <c r="AP55" i="23"/>
  <c r="AQ55" i="23"/>
  <c r="AI54" i="23"/>
  <c r="AJ54" i="23"/>
  <c r="AK54" i="23"/>
  <c r="AL54" i="23"/>
  <c r="AM54" i="23"/>
  <c r="AN54" i="23"/>
  <c r="AO54" i="23"/>
  <c r="AP54" i="23"/>
  <c r="AQ54" i="23"/>
  <c r="AI53" i="23"/>
  <c r="AJ53" i="23"/>
  <c r="AK53" i="23"/>
  <c r="AL53" i="23"/>
  <c r="AM53" i="23"/>
  <c r="AN53" i="23"/>
  <c r="AO53" i="23"/>
  <c r="AP53" i="23"/>
  <c r="AQ53" i="23"/>
  <c r="AI52" i="23"/>
  <c r="AJ52" i="23"/>
  <c r="AK52" i="23"/>
  <c r="AL52" i="23"/>
  <c r="AM52" i="23"/>
  <c r="AN52" i="23"/>
  <c r="AO52" i="23"/>
  <c r="AP52" i="23"/>
  <c r="AQ52" i="23"/>
  <c r="AI51" i="23"/>
  <c r="AJ51" i="23"/>
  <c r="AK51" i="23"/>
  <c r="AL51" i="23"/>
  <c r="AM51" i="23"/>
  <c r="AN51" i="23"/>
  <c r="AO51" i="23"/>
  <c r="AP51" i="23"/>
  <c r="AQ51" i="23"/>
  <c r="AI50" i="23"/>
  <c r="AJ50" i="23"/>
  <c r="AK50" i="23"/>
  <c r="AL50" i="23"/>
  <c r="AM50" i="23"/>
  <c r="AN50" i="23"/>
  <c r="AO50" i="23"/>
  <c r="AP50" i="23"/>
  <c r="AQ50" i="23"/>
  <c r="AI49" i="23"/>
  <c r="AJ49" i="23"/>
  <c r="AK49" i="23"/>
  <c r="AL49" i="23"/>
  <c r="AM49" i="23"/>
  <c r="AN49" i="23"/>
  <c r="AO49" i="23"/>
  <c r="AP49" i="23"/>
  <c r="AQ49" i="23"/>
  <c r="AI48" i="23"/>
  <c r="AJ48" i="23"/>
  <c r="AK48" i="23"/>
  <c r="AL48" i="23"/>
  <c r="AM48" i="23"/>
  <c r="AN48" i="23"/>
  <c r="AO48" i="23"/>
  <c r="AP48" i="23"/>
  <c r="AQ48" i="23"/>
  <c r="AI47" i="23"/>
  <c r="AJ47" i="23"/>
  <c r="AK47" i="23"/>
  <c r="AL47" i="23"/>
  <c r="AM47" i="23"/>
  <c r="AN47" i="23"/>
  <c r="AO47" i="23"/>
  <c r="AP47" i="23"/>
  <c r="AQ47" i="23"/>
  <c r="AI46" i="23"/>
  <c r="AJ46" i="23"/>
  <c r="AK46" i="23"/>
  <c r="AL46" i="23"/>
  <c r="AM46" i="23"/>
  <c r="AN46" i="23"/>
  <c r="AO46" i="23"/>
  <c r="AP46" i="23"/>
  <c r="AQ46" i="23"/>
  <c r="AI45" i="23"/>
  <c r="AJ45" i="23"/>
  <c r="AK45" i="23"/>
  <c r="AL45" i="23"/>
  <c r="AM45" i="23"/>
  <c r="AN45" i="23"/>
  <c r="AO45" i="23"/>
  <c r="AP45" i="23"/>
  <c r="AQ45" i="23"/>
  <c r="AI44" i="23"/>
  <c r="AJ44" i="23"/>
  <c r="AK44" i="23"/>
  <c r="AL44" i="23"/>
  <c r="AM44" i="23"/>
  <c r="AN44" i="23"/>
  <c r="AO44" i="23"/>
  <c r="AP44" i="23"/>
  <c r="AQ44" i="23"/>
  <c r="AI43" i="23"/>
  <c r="AJ43" i="23"/>
  <c r="AK43" i="23"/>
  <c r="AL43" i="23"/>
  <c r="AM43" i="23"/>
  <c r="AN43" i="23"/>
  <c r="AO43" i="23"/>
  <c r="AP43" i="23"/>
  <c r="AQ43" i="23"/>
  <c r="AI42" i="23"/>
  <c r="AJ42" i="23"/>
  <c r="AK42" i="23"/>
  <c r="AL42" i="23"/>
  <c r="AM42" i="23"/>
  <c r="AN42" i="23"/>
  <c r="AO42" i="23"/>
  <c r="AP42" i="23"/>
  <c r="AQ42" i="23"/>
  <c r="AI41" i="23"/>
  <c r="AJ41" i="23"/>
  <c r="AK41" i="23"/>
  <c r="AL41" i="23"/>
  <c r="AM41" i="23"/>
  <c r="AN41" i="23"/>
  <c r="AO41" i="23"/>
  <c r="AP41" i="23"/>
  <c r="AQ41" i="23"/>
  <c r="AI40" i="23"/>
  <c r="AJ40" i="23"/>
  <c r="AK40" i="23"/>
  <c r="AL40" i="23"/>
  <c r="AM40" i="23"/>
  <c r="AN40" i="23"/>
  <c r="AO40" i="23"/>
  <c r="AP40" i="23"/>
  <c r="AQ40" i="23"/>
  <c r="AI39" i="23"/>
  <c r="AJ39" i="23"/>
  <c r="AK39" i="23"/>
  <c r="AL39" i="23"/>
  <c r="AM39" i="23"/>
  <c r="AN39" i="23"/>
  <c r="AO39" i="23"/>
  <c r="AP39" i="23"/>
  <c r="AQ39" i="23"/>
  <c r="AI37" i="23"/>
  <c r="AJ37" i="23"/>
  <c r="AK37" i="23"/>
  <c r="AL37" i="23"/>
  <c r="AM37" i="23"/>
  <c r="AN37" i="23"/>
  <c r="AO37" i="23"/>
  <c r="AP37" i="23"/>
  <c r="AQ37" i="23"/>
  <c r="AI36" i="23"/>
  <c r="AJ36" i="23"/>
  <c r="AK36" i="23"/>
  <c r="AL36" i="23"/>
  <c r="AM36" i="23"/>
  <c r="AN36" i="23"/>
  <c r="AO36" i="23"/>
  <c r="AP36" i="23"/>
  <c r="AQ36" i="23"/>
  <c r="AI35" i="23"/>
  <c r="AJ35" i="23"/>
  <c r="AK35" i="23"/>
  <c r="AL35" i="23"/>
  <c r="AM35" i="23"/>
  <c r="AN35" i="23"/>
  <c r="AO35" i="23"/>
  <c r="AP35" i="23"/>
  <c r="AQ35" i="23"/>
  <c r="AI34" i="23"/>
  <c r="AJ34" i="23"/>
  <c r="AK34" i="23"/>
  <c r="AL34" i="23"/>
  <c r="AM34" i="23"/>
  <c r="AN34" i="23"/>
  <c r="AO34" i="23"/>
  <c r="AP34" i="23"/>
  <c r="AQ34" i="23"/>
  <c r="AI33" i="23"/>
  <c r="AJ33" i="23"/>
  <c r="AK33" i="23"/>
  <c r="AL33" i="23"/>
  <c r="AM33" i="23"/>
  <c r="AN33" i="23"/>
  <c r="AO33" i="23"/>
  <c r="AP33" i="23"/>
  <c r="AQ33" i="23"/>
  <c r="AI32" i="23"/>
  <c r="AJ32" i="23"/>
  <c r="AK32" i="23"/>
  <c r="AL32" i="23"/>
  <c r="AM32" i="23"/>
  <c r="AN32" i="23"/>
  <c r="AO32" i="23"/>
  <c r="AP32" i="23"/>
  <c r="AQ32" i="23"/>
  <c r="AI31" i="23"/>
  <c r="AJ31" i="23"/>
  <c r="AK31" i="23"/>
  <c r="AL31" i="23"/>
  <c r="AM31" i="23"/>
  <c r="AN31" i="23"/>
  <c r="AO31" i="23"/>
  <c r="AP31" i="23"/>
  <c r="AQ31" i="23"/>
  <c r="AI30" i="23"/>
  <c r="AJ30" i="23"/>
  <c r="AK30" i="23"/>
  <c r="AL30" i="23"/>
  <c r="AM30" i="23"/>
  <c r="AN30" i="23"/>
  <c r="AO30" i="23"/>
  <c r="AP30" i="23"/>
  <c r="AQ30" i="23"/>
  <c r="AI29" i="23"/>
  <c r="AJ29" i="23"/>
  <c r="AK29" i="23"/>
  <c r="AL29" i="23"/>
  <c r="AM29" i="23"/>
  <c r="AN29" i="23"/>
  <c r="AO29" i="23"/>
  <c r="AP29" i="23"/>
  <c r="AQ29" i="23"/>
  <c r="AI28" i="23"/>
  <c r="AJ28" i="23"/>
  <c r="AK28" i="23"/>
  <c r="AL28" i="23"/>
  <c r="AM28" i="23"/>
  <c r="AN28" i="23"/>
  <c r="AO28" i="23"/>
  <c r="AP28" i="23"/>
  <c r="AQ28" i="23"/>
  <c r="AI27" i="23"/>
  <c r="AJ27" i="23"/>
  <c r="AK27" i="23"/>
  <c r="AL27" i="23"/>
  <c r="AM27" i="23"/>
  <c r="AN27" i="23"/>
  <c r="AO27" i="23"/>
  <c r="AP27" i="23"/>
  <c r="AQ27" i="23"/>
  <c r="AI26" i="23"/>
  <c r="AJ26" i="23"/>
  <c r="AK26" i="23"/>
  <c r="AL26" i="23"/>
  <c r="AM26" i="23"/>
  <c r="AN26" i="23"/>
  <c r="AO26" i="23"/>
  <c r="AP26" i="23"/>
  <c r="AQ26" i="23"/>
  <c r="AI25" i="23"/>
  <c r="AJ25" i="23"/>
  <c r="AK25" i="23"/>
  <c r="AL25" i="23"/>
  <c r="AM25" i="23"/>
  <c r="AN25" i="23"/>
  <c r="AO25" i="23"/>
  <c r="AP25" i="23"/>
  <c r="AQ25" i="23"/>
  <c r="AI24" i="23"/>
  <c r="AJ24" i="23"/>
  <c r="AK24" i="23"/>
  <c r="AL24" i="23"/>
  <c r="AM24" i="23"/>
  <c r="AN24" i="23"/>
  <c r="AO24" i="23"/>
  <c r="AP24" i="23"/>
  <c r="AQ24" i="23"/>
  <c r="AI23" i="23"/>
  <c r="AJ23" i="23"/>
  <c r="AK23" i="23"/>
  <c r="AL23" i="23"/>
  <c r="AM23" i="23"/>
  <c r="AN23" i="23"/>
  <c r="AO23" i="23"/>
  <c r="AP23" i="23"/>
  <c r="AQ23" i="23"/>
  <c r="AI22" i="23"/>
  <c r="AJ22" i="23"/>
  <c r="AK22" i="23"/>
  <c r="AL22" i="23"/>
  <c r="AM22" i="23"/>
  <c r="AN22" i="23"/>
  <c r="AO22" i="23"/>
  <c r="AP22" i="23"/>
  <c r="AQ22" i="23"/>
  <c r="AI21" i="23"/>
  <c r="AJ21" i="23"/>
  <c r="AK21" i="23"/>
  <c r="AL21" i="23"/>
  <c r="AM21" i="23"/>
  <c r="AN21" i="23"/>
  <c r="AO21" i="23"/>
  <c r="AP21" i="23"/>
  <c r="AQ21" i="23"/>
  <c r="AI20" i="23"/>
  <c r="AJ20" i="23"/>
  <c r="AK20" i="23"/>
  <c r="AL20" i="23"/>
  <c r="AM20" i="23"/>
  <c r="AN20" i="23"/>
  <c r="AO20" i="23"/>
  <c r="AP20" i="23"/>
  <c r="AQ20" i="23"/>
  <c r="AI19" i="23"/>
  <c r="AJ19" i="23"/>
  <c r="AK19" i="23"/>
  <c r="AL19" i="23"/>
  <c r="AM19" i="23"/>
  <c r="AN19" i="23"/>
  <c r="AO19" i="23"/>
  <c r="AP19" i="23"/>
  <c r="AQ19" i="23"/>
  <c r="AI18" i="23"/>
  <c r="AJ18" i="23"/>
  <c r="AK18" i="23"/>
  <c r="AL18" i="23"/>
  <c r="AM18" i="23"/>
  <c r="AN18" i="23"/>
  <c r="AO18" i="23"/>
  <c r="AP18" i="23"/>
  <c r="AQ18" i="23"/>
  <c r="AI17" i="23"/>
  <c r="AJ17" i="23"/>
  <c r="AK17" i="23"/>
  <c r="AL17" i="23"/>
  <c r="AM17" i="23"/>
  <c r="AN17" i="23"/>
  <c r="AO17" i="23"/>
  <c r="AP17" i="23"/>
  <c r="AQ17" i="23"/>
  <c r="AI16" i="23"/>
  <c r="AJ16" i="23"/>
  <c r="AK16" i="23"/>
  <c r="AL16" i="23"/>
  <c r="AM16" i="23"/>
  <c r="AN16" i="23"/>
  <c r="AO16" i="23"/>
  <c r="AP16" i="23"/>
  <c r="AQ16" i="23"/>
  <c r="AI15" i="23"/>
  <c r="AJ15" i="23"/>
  <c r="AK15" i="23"/>
  <c r="AL15" i="23"/>
  <c r="AM15" i="23"/>
  <c r="AN15" i="23"/>
  <c r="AO15" i="23"/>
  <c r="AP15" i="23"/>
  <c r="AQ15" i="23"/>
  <c r="AI14" i="23"/>
  <c r="AJ14" i="23"/>
  <c r="AK14" i="23"/>
  <c r="AL14" i="23"/>
  <c r="AM14" i="23"/>
  <c r="AN14" i="23"/>
  <c r="AO14" i="23"/>
  <c r="AP14" i="23"/>
  <c r="AQ14" i="23"/>
  <c r="AI13" i="23"/>
  <c r="AJ13" i="23"/>
  <c r="AK13" i="23"/>
  <c r="AL13" i="23"/>
  <c r="AM13" i="23"/>
  <c r="AN13" i="23"/>
  <c r="AO13" i="23"/>
  <c r="AP13" i="23"/>
  <c r="AQ13" i="23"/>
  <c r="AI12" i="23"/>
  <c r="AJ12" i="23"/>
  <c r="AK12" i="23"/>
  <c r="AL12" i="23"/>
  <c r="AM12" i="23"/>
  <c r="AN12" i="23"/>
  <c r="AO12" i="23"/>
  <c r="AP12" i="23"/>
  <c r="AQ12" i="23"/>
  <c r="AI11" i="23"/>
  <c r="AJ11" i="23"/>
  <c r="AK11" i="23"/>
  <c r="AL11" i="23"/>
  <c r="AM11" i="23"/>
  <c r="AN11" i="23"/>
  <c r="AO11" i="23"/>
  <c r="AP11" i="23"/>
  <c r="AQ11" i="23"/>
  <c r="AI10" i="23"/>
  <c r="AJ10" i="23"/>
  <c r="AK10" i="23"/>
  <c r="AL10" i="23"/>
  <c r="AM10" i="23"/>
  <c r="AN10" i="23"/>
  <c r="AO10" i="23"/>
  <c r="AP10" i="23"/>
  <c r="AQ10" i="23"/>
  <c r="AI9" i="23"/>
  <c r="AJ9" i="23"/>
  <c r="AK9" i="23"/>
  <c r="AL9" i="23"/>
  <c r="AM9" i="23"/>
  <c r="AN9" i="23"/>
  <c r="AO9" i="23"/>
  <c r="AP9" i="23"/>
  <c r="AQ9" i="23"/>
  <c r="AI8" i="23"/>
  <c r="AJ8" i="23"/>
  <c r="AK8" i="23"/>
  <c r="AL8" i="23"/>
  <c r="AM8" i="23"/>
  <c r="AN8" i="23"/>
  <c r="AO8" i="23"/>
  <c r="AP8" i="23"/>
  <c r="AQ8" i="23"/>
  <c r="AI7" i="23"/>
  <c r="AJ7" i="23"/>
  <c r="AK7" i="23"/>
  <c r="AL7" i="23"/>
  <c r="AM7" i="23"/>
  <c r="AN7" i="23"/>
  <c r="AO7" i="23"/>
  <c r="AP7" i="23"/>
  <c r="AQ7" i="23"/>
  <c r="AI6" i="23"/>
  <c r="AJ6" i="23"/>
  <c r="AK6" i="23"/>
  <c r="AL6" i="23"/>
  <c r="AM6" i="23"/>
  <c r="AN6" i="23"/>
  <c r="AO6" i="23"/>
  <c r="AP6" i="23"/>
  <c r="AQ6" i="23"/>
  <c r="AI5" i="23"/>
  <c r="AJ5" i="23"/>
  <c r="AK5" i="23"/>
  <c r="AL5" i="23"/>
  <c r="AM5" i="23"/>
  <c r="AN5" i="23"/>
  <c r="AO5" i="23"/>
  <c r="AP5" i="23"/>
  <c r="AQ5" i="23"/>
  <c r="AS97" i="23"/>
  <c r="AT97" i="23"/>
  <c r="AU97" i="23"/>
  <c r="AV97" i="23"/>
  <c r="AW97" i="23"/>
  <c r="AX97" i="23"/>
  <c r="AY97" i="23"/>
  <c r="AZ97" i="23"/>
  <c r="BA97" i="23"/>
  <c r="AI97" i="23"/>
  <c r="AJ97" i="23"/>
  <c r="AK97" i="23"/>
  <c r="AL97" i="23"/>
  <c r="AM97" i="23"/>
  <c r="AN97" i="23"/>
  <c r="AO97" i="23"/>
  <c r="AP97" i="23"/>
  <c r="AQ97" i="23"/>
  <c r="AS96" i="23"/>
  <c r="AT96" i="23"/>
  <c r="AU96" i="23"/>
  <c r="AV96" i="23"/>
  <c r="AW96" i="23"/>
  <c r="AX96" i="23"/>
  <c r="AY96" i="23"/>
  <c r="AZ96" i="23"/>
  <c r="BA96" i="23"/>
  <c r="AI96" i="23"/>
  <c r="AJ96" i="23"/>
  <c r="AK96" i="23"/>
  <c r="AL96" i="23"/>
  <c r="AM96" i="23"/>
  <c r="AN96" i="23"/>
  <c r="AO96" i="23"/>
  <c r="AP96" i="23"/>
  <c r="AQ96" i="23"/>
  <c r="AS98" i="23"/>
  <c r="AT98" i="23"/>
  <c r="AU98" i="23"/>
  <c r="AV98" i="23"/>
  <c r="AW98" i="23"/>
  <c r="AX98" i="23"/>
  <c r="AY98" i="23"/>
  <c r="AZ98" i="23"/>
  <c r="BA98" i="23"/>
  <c r="AI98" i="23"/>
  <c r="AJ98" i="23"/>
  <c r="AK98" i="23"/>
  <c r="AL98" i="23"/>
  <c r="AM98" i="23"/>
  <c r="AN98" i="23"/>
  <c r="AO98" i="23"/>
  <c r="AP98" i="23"/>
  <c r="AQ98" i="23"/>
  <c r="AR96" i="23"/>
  <c r="AR97" i="23"/>
  <c r="AR98" i="23"/>
  <c r="AI38" i="23"/>
  <c r="AJ38" i="23"/>
  <c r="AK38" i="23"/>
  <c r="AL38" i="23"/>
  <c r="AM38" i="23"/>
  <c r="AN38" i="23"/>
  <c r="AO38" i="23"/>
  <c r="AP38" i="23"/>
  <c r="AQ38" i="23"/>
  <c r="AR95" i="23"/>
  <c r="AR94" i="23"/>
  <c r="AR93" i="23"/>
  <c r="AR92" i="23"/>
  <c r="AR91" i="23"/>
  <c r="AR90" i="23"/>
  <c r="AR89" i="23"/>
  <c r="AR88" i="23"/>
  <c r="AR87" i="23"/>
  <c r="AR86" i="23"/>
  <c r="AR85" i="23"/>
  <c r="AR84" i="23"/>
  <c r="AR83" i="23"/>
  <c r="AR82" i="23"/>
  <c r="AR81" i="23"/>
  <c r="AR80" i="23"/>
  <c r="AR79" i="23"/>
  <c r="AR78" i="23"/>
  <c r="AR77" i="23"/>
  <c r="AR76" i="23"/>
  <c r="AR75" i="23"/>
  <c r="AR74" i="23"/>
  <c r="AR73" i="23"/>
  <c r="AR72" i="23"/>
  <c r="AR71" i="23"/>
  <c r="AR70" i="23"/>
  <c r="AR69" i="23"/>
  <c r="AR68" i="23"/>
  <c r="AR67" i="23"/>
  <c r="AR66" i="23"/>
  <c r="AR65" i="23"/>
  <c r="AR64" i="23"/>
  <c r="AR63" i="23"/>
  <c r="AR62" i="23"/>
  <c r="AR61" i="23"/>
  <c r="AR60" i="23"/>
  <c r="AR59" i="23"/>
  <c r="AR58" i="23"/>
  <c r="AR57" i="23"/>
  <c r="AR56" i="23"/>
  <c r="AR55" i="23"/>
  <c r="AR54" i="23"/>
  <c r="AR53" i="23"/>
  <c r="AR52" i="23"/>
  <c r="AR51" i="23"/>
  <c r="AR50" i="23"/>
  <c r="AR49" i="23"/>
  <c r="AR48" i="23"/>
  <c r="AR47" i="23"/>
  <c r="AR46" i="23"/>
  <c r="AR45" i="23"/>
  <c r="AR44" i="23"/>
  <c r="AR43" i="23"/>
  <c r="AR42" i="23"/>
  <c r="AR41" i="23"/>
  <c r="AR40" i="23"/>
  <c r="AR39" i="23"/>
  <c r="AR38" i="23"/>
  <c r="AR37" i="23"/>
  <c r="AR36" i="23"/>
  <c r="AR35" i="23"/>
  <c r="AR34" i="23"/>
  <c r="AR33" i="23"/>
  <c r="AR32" i="23"/>
  <c r="AR31" i="23"/>
  <c r="AR30" i="23"/>
  <c r="AR29" i="23"/>
  <c r="AR28" i="23"/>
  <c r="AR27" i="23"/>
  <c r="AR26" i="23"/>
  <c r="AR25" i="23"/>
  <c r="AR24" i="23"/>
  <c r="AR23" i="23"/>
  <c r="AR22" i="23"/>
  <c r="AR21" i="23"/>
  <c r="AR20" i="23"/>
  <c r="AR19" i="23"/>
  <c r="AR18" i="23"/>
  <c r="AR17" i="23"/>
  <c r="AR16" i="23"/>
  <c r="AR15" i="23"/>
  <c r="AR14" i="23"/>
  <c r="AR13" i="23"/>
  <c r="AR12" i="23"/>
  <c r="AR11" i="23"/>
  <c r="AR10" i="23"/>
  <c r="AR9" i="23"/>
  <c r="AR8" i="23"/>
  <c r="AR7" i="23"/>
  <c r="AR6" i="23"/>
  <c r="AR5" i="23"/>
  <c r="AR4" i="23"/>
  <c r="C1" i="22" l="1" a="1"/>
  <c r="C1" i="22"/>
  <c r="F1" i="25" a="1"/>
  <c r="F1" i="25"/>
  <c r="D1" i="25" a="1"/>
  <c r="D1" i="25"/>
  <c r="T6" i="22"/>
  <c r="B3" i="20"/>
  <c r="H2" i="18"/>
  <c r="A3" i="18"/>
  <c r="S2" i="18"/>
  <c r="A2" i="18"/>
  <c r="J2" i="18"/>
  <c r="L2" i="18"/>
  <c r="T7" i="22"/>
  <c r="C3" i="20"/>
  <c r="B4" i="18"/>
  <c r="B3" i="18"/>
  <c r="B7" i="18"/>
  <c r="B6" i="18"/>
  <c r="A6" i="18"/>
  <c r="A7" i="18" s="1"/>
  <c r="W13" i="18"/>
  <c r="AE13" i="18"/>
  <c r="AD13" i="18"/>
  <c r="AB13" i="18"/>
  <c r="Z13" i="18"/>
  <c r="X13" i="18"/>
  <c r="F3" i="27"/>
  <c r="F17" i="27"/>
  <c r="F13" i="27"/>
  <c r="F22" i="27"/>
  <c r="F8" i="27"/>
  <c r="F9" i="27"/>
  <c r="F20" i="27"/>
  <c r="F24" i="27"/>
  <c r="F23" i="27"/>
  <c r="F11" i="27"/>
  <c r="AC12" i="18"/>
  <c r="AA12" i="18"/>
  <c r="Y12" i="18"/>
  <c r="AC11" i="18"/>
  <c r="AA11" i="18"/>
  <c r="Y11" i="18"/>
  <c r="AC10" i="18"/>
  <c r="AA10" i="18"/>
  <c r="Y10" i="18"/>
  <c r="AC9" i="18"/>
  <c r="AA9" i="18"/>
  <c r="Y9" i="18"/>
  <c r="AC8" i="18"/>
  <c r="AA8" i="18"/>
  <c r="Y8" i="18"/>
  <c r="AC7" i="18"/>
  <c r="AA7" i="18"/>
  <c r="Y7" i="18"/>
  <c r="AC6" i="18"/>
  <c r="AA6" i="18"/>
  <c r="Y6" i="18"/>
  <c r="AC5" i="18"/>
  <c r="AA5" i="18"/>
  <c r="Y5" i="18"/>
  <c r="AC4" i="18"/>
  <c r="AA4" i="18"/>
  <c r="Y4" i="18"/>
  <c r="N5" i="18"/>
  <c r="M5" i="18"/>
  <c r="K5" i="18"/>
  <c r="I5" i="18"/>
  <c r="G5" i="18"/>
  <c r="F5" i="18"/>
  <c r="L3" i="18"/>
  <c r="J3" i="18"/>
  <c r="H3" i="18"/>
  <c r="F26" i="26"/>
  <c r="F25" i="26"/>
  <c r="AS5" i="23"/>
  <c r="AS6" i="23"/>
  <c r="AS7" i="23"/>
  <c r="AS8" i="23"/>
  <c r="AS9" i="23"/>
  <c r="AS10" i="23"/>
  <c r="AS11" i="23"/>
  <c r="AS12" i="23"/>
  <c r="AS13" i="23"/>
  <c r="AS14" i="23"/>
  <c r="AS15" i="23"/>
  <c r="AS16" i="23"/>
  <c r="AS17" i="23"/>
  <c r="AS18" i="23"/>
  <c r="AS19" i="23"/>
  <c r="AS20" i="23"/>
  <c r="AS21" i="23"/>
  <c r="AS22" i="23"/>
  <c r="AS23" i="23"/>
  <c r="AS24" i="23"/>
  <c r="AS25" i="23"/>
  <c r="AS26" i="23"/>
  <c r="AS27" i="23"/>
  <c r="AS28" i="23"/>
  <c r="AS29" i="23"/>
  <c r="AS30" i="23"/>
  <c r="AS31" i="23"/>
  <c r="AS32" i="23"/>
  <c r="AS33" i="23"/>
  <c r="AS34" i="23"/>
  <c r="AS35" i="23"/>
  <c r="AS36" i="23"/>
  <c r="AS37" i="23"/>
  <c r="AS38" i="23"/>
  <c r="AS39" i="23"/>
  <c r="AS40" i="23"/>
  <c r="AS41" i="23"/>
  <c r="AS42" i="23"/>
  <c r="AS43" i="23"/>
  <c r="AS44" i="23"/>
  <c r="AS45" i="23"/>
  <c r="AS46" i="23"/>
  <c r="AS47" i="23"/>
  <c r="AS48" i="23"/>
  <c r="AS49" i="23"/>
  <c r="AS50" i="23"/>
  <c r="AS51" i="23"/>
  <c r="AS52" i="23"/>
  <c r="AS53" i="23"/>
  <c r="AS54" i="23"/>
  <c r="AS55" i="23"/>
  <c r="AS56" i="23"/>
  <c r="AS57" i="23"/>
  <c r="AS58" i="23"/>
  <c r="AS59" i="23"/>
  <c r="AS60" i="23"/>
  <c r="AS61" i="23"/>
  <c r="AS62" i="23"/>
  <c r="AS63" i="23"/>
  <c r="AS64" i="23"/>
  <c r="AS65" i="23"/>
  <c r="AS66" i="23"/>
  <c r="AS67" i="23"/>
  <c r="AS68" i="23"/>
  <c r="AS69" i="23"/>
  <c r="AS70" i="23"/>
  <c r="AS71" i="23"/>
  <c r="AS72" i="23"/>
  <c r="AS73" i="23"/>
  <c r="AS74" i="23"/>
  <c r="AS75" i="23"/>
  <c r="AS76" i="23"/>
  <c r="AS77" i="23"/>
  <c r="AS78" i="23"/>
  <c r="AS79" i="23"/>
  <c r="AS80" i="23"/>
  <c r="AS81" i="23"/>
  <c r="AS82" i="23"/>
  <c r="AS83" i="23"/>
  <c r="AS84" i="23"/>
  <c r="AS85" i="23"/>
  <c r="AS86" i="23"/>
  <c r="AS87" i="23"/>
  <c r="AS88" i="23"/>
  <c r="AS89" i="23"/>
  <c r="AS90" i="23"/>
  <c r="AS91" i="23"/>
  <c r="AS92" i="23"/>
  <c r="AS93" i="23"/>
  <c r="AS94" i="23"/>
  <c r="D3" i="20"/>
  <c r="T8" i="22"/>
  <c r="F10" i="26"/>
  <c r="F14" i="26"/>
  <c r="F12" i="26"/>
  <c r="F18" i="26"/>
  <c r="F19" i="26"/>
  <c r="F20" i="26"/>
  <c r="F21" i="26"/>
  <c r="F22" i="26"/>
  <c r="F23" i="26"/>
  <c r="F24" i="26"/>
  <c r="F2" i="26"/>
  <c r="L4" i="18"/>
  <c r="J4" i="18"/>
  <c r="H4" i="18"/>
  <c r="D39" i="18"/>
  <c r="C39" i="18"/>
  <c r="E39" i="18" s="1"/>
  <c r="B40" i="18"/>
  <c r="A40" i="18"/>
  <c r="C40" i="18" s="1"/>
  <c r="A32" i="18"/>
  <c r="A28" i="18"/>
  <c r="A19" i="18"/>
  <c r="A16" i="18"/>
  <c r="A14" i="18"/>
  <c r="A10" i="18"/>
  <c r="T19" i="22"/>
  <c r="T20" i="22"/>
  <c r="T21" i="22"/>
  <c r="T22" i="22"/>
  <c r="T23" i="22"/>
  <c r="T24" i="22"/>
  <c r="T25" i="22"/>
  <c r="T26" i="22"/>
  <c r="T10" i="22"/>
  <c r="T11" i="22"/>
  <c r="T12" i="22"/>
  <c r="T13" i="22"/>
  <c r="T14" i="22"/>
  <c r="T15" i="22"/>
  <c r="T16" i="22"/>
  <c r="T17" i="22"/>
  <c r="T18" i="22"/>
  <c r="T9" i="22"/>
  <c r="B8" i="18"/>
  <c r="B10" i="18"/>
  <c r="B11" i="18"/>
  <c r="B12" i="18"/>
  <c r="B14" i="18"/>
  <c r="B16" i="18"/>
  <c r="B17" i="18"/>
  <c r="B19" i="18"/>
  <c r="B20" i="18"/>
  <c r="B21" i="18"/>
  <c r="B22" i="18"/>
  <c r="B23" i="18"/>
  <c r="B24" i="18"/>
  <c r="B25" i="18"/>
  <c r="B26" i="18"/>
  <c r="B28" i="18"/>
  <c r="B29" i="18"/>
  <c r="AS4" i="23"/>
  <c r="T3" i="20"/>
  <c r="U3" i="20"/>
  <c r="V3" i="20"/>
  <c r="S3" i="20"/>
  <c r="R3" i="20"/>
  <c r="Q3" i="20"/>
  <c r="P3" i="20"/>
  <c r="O3" i="20"/>
  <c r="N3" i="20"/>
  <c r="M3" i="20"/>
  <c r="L3" i="20"/>
  <c r="K3" i="20"/>
  <c r="J3" i="20"/>
  <c r="I3" i="20"/>
  <c r="H3" i="20"/>
  <c r="G3" i="20"/>
  <c r="F3" i="20"/>
  <c r="E3" i="20"/>
  <c r="N35" i="18"/>
  <c r="M35" i="18"/>
  <c r="K35" i="18"/>
  <c r="I35" i="18"/>
  <c r="G35" i="18"/>
  <c r="F35" i="18"/>
  <c r="L34" i="18"/>
  <c r="J34" i="18"/>
  <c r="H34" i="18"/>
  <c r="L33" i="18"/>
  <c r="J33" i="18"/>
  <c r="H33" i="18"/>
  <c r="L32" i="18"/>
  <c r="J32" i="18"/>
  <c r="H32" i="18"/>
  <c r="N31" i="18"/>
  <c r="M31" i="18"/>
  <c r="K31" i="18"/>
  <c r="I31" i="18"/>
  <c r="G31" i="18"/>
  <c r="F31" i="18"/>
  <c r="L30" i="18"/>
  <c r="J30" i="18"/>
  <c r="H30" i="18"/>
  <c r="L29" i="18"/>
  <c r="J29" i="18"/>
  <c r="H29" i="18"/>
  <c r="L28" i="18"/>
  <c r="J28" i="18"/>
  <c r="H28" i="18"/>
  <c r="N27" i="18"/>
  <c r="M27" i="18"/>
  <c r="K27" i="18"/>
  <c r="I27" i="18"/>
  <c r="G27" i="18"/>
  <c r="F27" i="18"/>
  <c r="L26" i="18"/>
  <c r="J26" i="18"/>
  <c r="H26" i="18"/>
  <c r="L25" i="18"/>
  <c r="J25" i="18"/>
  <c r="H25" i="18"/>
  <c r="L24" i="18"/>
  <c r="J24" i="18"/>
  <c r="H24" i="18"/>
  <c r="L23" i="18"/>
  <c r="J23" i="18"/>
  <c r="H23" i="18"/>
  <c r="L22" i="18"/>
  <c r="J22" i="18"/>
  <c r="H22" i="18"/>
  <c r="L21" i="18"/>
  <c r="J21" i="18"/>
  <c r="H21" i="18"/>
  <c r="L20" i="18"/>
  <c r="J20" i="18"/>
  <c r="H20" i="18"/>
  <c r="L19" i="18"/>
  <c r="J19" i="18"/>
  <c r="H19" i="18"/>
  <c r="N18" i="18"/>
  <c r="M18" i="18"/>
  <c r="K18" i="18"/>
  <c r="I18" i="18"/>
  <c r="G18" i="18"/>
  <c r="F18" i="18"/>
  <c r="L17" i="18"/>
  <c r="J17" i="18"/>
  <c r="H17" i="18"/>
  <c r="L16" i="18"/>
  <c r="J16" i="18"/>
  <c r="H16" i="18"/>
  <c r="L15" i="18"/>
  <c r="J15" i="18"/>
  <c r="H15" i="18"/>
  <c r="L14" i="18"/>
  <c r="J14" i="18"/>
  <c r="H14" i="18"/>
  <c r="N13" i="18"/>
  <c r="M13" i="18"/>
  <c r="K13" i="18"/>
  <c r="I13" i="18"/>
  <c r="G13" i="18"/>
  <c r="F13" i="18"/>
  <c r="L12" i="18"/>
  <c r="J12" i="18"/>
  <c r="H12" i="18"/>
  <c r="L11" i="18"/>
  <c r="J11" i="18"/>
  <c r="H11" i="18"/>
  <c r="L10" i="18"/>
  <c r="J10" i="18"/>
  <c r="H10" i="18"/>
  <c r="N9" i="18"/>
  <c r="M9" i="18"/>
  <c r="K9" i="18"/>
  <c r="I9" i="18"/>
  <c r="G9" i="18"/>
  <c r="F9" i="18"/>
  <c r="L8" i="18"/>
  <c r="J8" i="18"/>
  <c r="H8" i="18"/>
  <c r="AC3" i="18"/>
  <c r="AA3" i="18"/>
  <c r="Y3" i="18"/>
  <c r="L7" i="18"/>
  <c r="J7" i="18"/>
  <c r="H7" i="18"/>
  <c r="AC2" i="18"/>
  <c r="AA2" i="18"/>
  <c r="Y2" i="18"/>
  <c r="L6" i="18"/>
  <c r="J6" i="18"/>
  <c r="H6" i="18"/>
  <c r="D4" i="20" l="1" a="1"/>
  <c r="D4" i="20" s="1"/>
  <c r="D5" i="20" a="1"/>
  <c r="D5" i="20" s="1"/>
  <c r="D6" i="20" a="1"/>
  <c r="D6" i="20" s="1"/>
  <c r="D7" i="20" a="1"/>
  <c r="D7" i="20" s="1"/>
  <c r="D8" i="20" a="1"/>
  <c r="D8" i="20" s="1"/>
  <c r="D9" i="20" a="1"/>
  <c r="D9" i="20" s="1"/>
  <c r="D10" i="20" a="1"/>
  <c r="D10" i="20" s="1"/>
  <c r="D11" i="20" a="1"/>
  <c r="D11" i="20" s="1"/>
  <c r="D12" i="20" a="1"/>
  <c r="D12" i="20" s="1"/>
  <c r="D13" i="20" a="1"/>
  <c r="D13" i="20" s="1"/>
  <c r="D14" i="20" a="1"/>
  <c r="D14" i="20" s="1"/>
  <c r="D15" i="20" a="1"/>
  <c r="D15" i="20" s="1"/>
  <c r="D16" i="20" a="1"/>
  <c r="D16" i="20" s="1"/>
  <c r="D17" i="20" a="1"/>
  <c r="D17" i="20" s="1"/>
  <c r="D18" i="20" a="1"/>
  <c r="D18" i="20" s="1"/>
  <c r="D19" i="20" a="1"/>
  <c r="D19" i="20" s="1"/>
  <c r="D20" i="20" a="1"/>
  <c r="D20" i="20" s="1"/>
  <c r="D21" i="20" a="1"/>
  <c r="D21" i="20" s="1"/>
  <c r="D22" i="20" a="1"/>
  <c r="D22" i="20" s="1"/>
  <c r="D23" i="20" a="1"/>
  <c r="D23" i="20" s="1"/>
  <c r="D24" i="20" a="1"/>
  <c r="D24" i="20" s="1"/>
  <c r="D25" i="20" a="1"/>
  <c r="D25" i="20" s="1"/>
  <c r="D26" i="20" a="1"/>
  <c r="D26" i="20" s="1"/>
  <c r="D27" i="20" a="1"/>
  <c r="D27" i="20" s="1"/>
  <c r="D28" i="20" a="1"/>
  <c r="D28" i="20" s="1"/>
  <c r="D29" i="20" a="1"/>
  <c r="D29" i="20" s="1"/>
  <c r="D30" i="20" a="1"/>
  <c r="D30" i="20" s="1"/>
  <c r="D31" i="20" a="1"/>
  <c r="D31" i="20" s="1"/>
  <c r="D32" i="20" a="1"/>
  <c r="D32" i="20" s="1"/>
  <c r="D33" i="20" a="1"/>
  <c r="D33" i="20" s="1"/>
  <c r="D34" i="20" a="1"/>
  <c r="D34" i="20" s="1"/>
  <c r="D35" i="20" a="1"/>
  <c r="D35" i="20" s="1"/>
  <c r="D36" i="20" a="1"/>
  <c r="D36" i="20" s="1"/>
  <c r="C4" i="20" a="1"/>
  <c r="C4" i="20" s="1"/>
  <c r="C5" i="20" a="1"/>
  <c r="C5" i="20" s="1"/>
  <c r="C6" i="20" a="1"/>
  <c r="C6" i="20" s="1"/>
  <c r="C7" i="20" a="1"/>
  <c r="C7" i="20" s="1"/>
  <c r="C8" i="20" a="1"/>
  <c r="C8" i="20" s="1"/>
  <c r="C9" i="20" a="1"/>
  <c r="C9" i="20" s="1"/>
  <c r="C10" i="20" a="1"/>
  <c r="C10" i="20" s="1"/>
  <c r="C11" i="20" a="1"/>
  <c r="C11" i="20" s="1"/>
  <c r="C12" i="20" a="1"/>
  <c r="C12" i="20" s="1"/>
  <c r="C13" i="20" a="1"/>
  <c r="C13" i="20" s="1"/>
  <c r="C14" i="20" a="1"/>
  <c r="C14" i="20" s="1"/>
  <c r="C15" i="20" a="1"/>
  <c r="C15" i="20" s="1"/>
  <c r="C16" i="20" a="1"/>
  <c r="C16" i="20" s="1"/>
  <c r="C17" i="20" a="1"/>
  <c r="C17" i="20" s="1"/>
  <c r="C18" i="20" a="1"/>
  <c r="C18" i="20" s="1"/>
  <c r="C19" i="20" a="1"/>
  <c r="C19" i="20" s="1"/>
  <c r="C20" i="20" a="1"/>
  <c r="C20" i="20" s="1"/>
  <c r="C21" i="20" a="1"/>
  <c r="C21" i="20" s="1"/>
  <c r="C22" i="20" a="1"/>
  <c r="C22" i="20" s="1"/>
  <c r="C23" i="20" a="1"/>
  <c r="C23" i="20" s="1"/>
  <c r="C24" i="20" a="1"/>
  <c r="C24" i="20" s="1"/>
  <c r="C25" i="20" a="1"/>
  <c r="C25" i="20" s="1"/>
  <c r="C26" i="20" a="1"/>
  <c r="C26" i="20" s="1"/>
  <c r="C27" i="20" a="1"/>
  <c r="C27" i="20" s="1"/>
  <c r="C28" i="20" a="1"/>
  <c r="C28" i="20" s="1"/>
  <c r="C29" i="20" a="1"/>
  <c r="C29" i="20" s="1"/>
  <c r="C30" i="20" a="1"/>
  <c r="C30" i="20" s="1"/>
  <c r="C31" i="20" a="1"/>
  <c r="C31" i="20" s="1"/>
  <c r="C32" i="20" a="1"/>
  <c r="C32" i="20" s="1"/>
  <c r="C33" i="20" a="1"/>
  <c r="C33" i="20" s="1"/>
  <c r="C34" i="20" a="1"/>
  <c r="C34" i="20" s="1"/>
  <c r="C35" i="20" a="1"/>
  <c r="C35" i="20" s="1"/>
  <c r="C36" i="20" a="1"/>
  <c r="C36" i="20" s="1"/>
  <c r="B4" i="20" a="1"/>
  <c r="B4" i="20" s="1"/>
  <c r="B5" i="20" a="1"/>
  <c r="B5" i="20" s="1"/>
  <c r="B6" i="20" a="1"/>
  <c r="B6" i="20" s="1"/>
  <c r="B7" i="20" a="1"/>
  <c r="B7" i="20" s="1"/>
  <c r="B8" i="20" a="1"/>
  <c r="B8" i="20" s="1"/>
  <c r="B9" i="20" a="1"/>
  <c r="B9" i="20" s="1"/>
  <c r="B10" i="20" a="1"/>
  <c r="B10" i="20" s="1"/>
  <c r="B11" i="20" a="1"/>
  <c r="B11" i="20" s="1"/>
  <c r="B12" i="20" a="1"/>
  <c r="B12" i="20" s="1"/>
  <c r="B13" i="20" a="1"/>
  <c r="B13" i="20" s="1"/>
  <c r="B14" i="20" a="1"/>
  <c r="B14" i="20" s="1"/>
  <c r="B15" i="20" a="1"/>
  <c r="B15" i="20" s="1"/>
  <c r="B16" i="20" a="1"/>
  <c r="B16" i="20" s="1"/>
  <c r="B17" i="20" a="1"/>
  <c r="B17" i="20" s="1"/>
  <c r="B18" i="20" a="1"/>
  <c r="B18" i="20" s="1"/>
  <c r="B19" i="20" a="1"/>
  <c r="B19" i="20" s="1"/>
  <c r="B20" i="20" a="1"/>
  <c r="B20" i="20" s="1"/>
  <c r="B21" i="20" a="1"/>
  <c r="B21" i="20" s="1"/>
  <c r="B22" i="20" a="1"/>
  <c r="B22" i="20" s="1"/>
  <c r="B23" i="20" a="1"/>
  <c r="B23" i="20" s="1"/>
  <c r="B24" i="20" a="1"/>
  <c r="B24" i="20" s="1"/>
  <c r="B25" i="20" a="1"/>
  <c r="B25" i="20" s="1"/>
  <c r="B26" i="20" a="1"/>
  <c r="B26" i="20" s="1"/>
  <c r="B27" i="20" a="1"/>
  <c r="B27" i="20" s="1"/>
  <c r="B28" i="20" a="1"/>
  <c r="B28" i="20" s="1"/>
  <c r="B29" i="20" a="1"/>
  <c r="B29" i="20" s="1"/>
  <c r="B30" i="20" a="1"/>
  <c r="B30" i="20" s="1"/>
  <c r="B31" i="20" a="1"/>
  <c r="B31" i="20" s="1"/>
  <c r="B32" i="20" a="1"/>
  <c r="B32" i="20" s="1"/>
  <c r="B33" i="20" a="1"/>
  <c r="B33" i="20" s="1"/>
  <c r="B34" i="20" a="1"/>
  <c r="B34" i="20" s="1"/>
  <c r="B35" i="20" a="1"/>
  <c r="B35" i="20" s="1"/>
  <c r="B36" i="20" a="1"/>
  <c r="B36" i="20" s="1"/>
  <c r="J39" i="18"/>
  <c r="I39" i="18"/>
  <c r="H39" i="18"/>
  <c r="G39" i="18"/>
  <c r="F39" i="18"/>
  <c r="BC96" i="23"/>
  <c r="BC97" i="23"/>
  <c r="BC98" i="23"/>
  <c r="BD96" i="23"/>
  <c r="BD97" i="23"/>
  <c r="BD98" i="23"/>
  <c r="BD95" i="23"/>
  <c r="BE96" i="23"/>
  <c r="BE97" i="23"/>
  <c r="BE98" i="23"/>
  <c r="BE95" i="23"/>
  <c r="BF96" i="23"/>
  <c r="BF97" i="23"/>
  <c r="BF98" i="23"/>
  <c r="BF95" i="23"/>
  <c r="BG96" i="23"/>
  <c r="BG97" i="23"/>
  <c r="BG98" i="23"/>
  <c r="BG95" i="23"/>
  <c r="BH96" i="23"/>
  <c r="BH97" i="23"/>
  <c r="BH98" i="23"/>
  <c r="BH95" i="23"/>
  <c r="BI96" i="23"/>
  <c r="BI97" i="23"/>
  <c r="BI98" i="23"/>
  <c r="BI95" i="23"/>
  <c r="BJ96" i="23"/>
  <c r="BJ97" i="23"/>
  <c r="BJ98" i="23"/>
  <c r="BJ95" i="23"/>
  <c r="BK96" i="23"/>
  <c r="BK97" i="23"/>
  <c r="BK98" i="23"/>
  <c r="BK95" i="23"/>
  <c r="BB96" i="23"/>
  <c r="BB97" i="23"/>
  <c r="BB98" i="23"/>
  <c r="BB11" i="23"/>
  <c r="T5" i="25"/>
  <c r="U5" i="25"/>
  <c r="V5" i="25"/>
  <c r="W5" i="25"/>
  <c r="X5" i="25"/>
  <c r="Y5" i="25"/>
  <c r="Z5" i="25"/>
  <c r="AA5" i="25"/>
  <c r="AB5" i="25"/>
  <c r="H5" i="25"/>
  <c r="I5" i="25"/>
  <c r="J5" i="25"/>
  <c r="K5" i="25"/>
  <c r="L5" i="25"/>
  <c r="M5" i="25"/>
  <c r="N5" i="25"/>
  <c r="O5" i="25"/>
  <c r="P5" i="25"/>
  <c r="U6" i="22"/>
  <c r="V6" i="22"/>
  <c r="W6" i="22"/>
  <c r="X6" i="22"/>
  <c r="Y6" i="22"/>
  <c r="Z6" i="22"/>
  <c r="AA6" i="22"/>
  <c r="AB6" i="22"/>
  <c r="AC6" i="22"/>
  <c r="I36" i="18"/>
  <c r="K36" i="18"/>
  <c r="F36" i="18"/>
  <c r="G36" i="18"/>
  <c r="M36" i="18"/>
  <c r="N36" i="18"/>
  <c r="A4" i="18"/>
  <c r="S3" i="18"/>
  <c r="H5" i="18"/>
  <c r="J5" i="18"/>
  <c r="L5" i="18"/>
  <c r="S6" i="18"/>
  <c r="A11" i="18"/>
  <c r="S10" i="18"/>
  <c r="A15" i="18"/>
  <c r="S15" i="18" s="1"/>
  <c r="S14" i="18"/>
  <c r="A17" i="18"/>
  <c r="S16" i="18"/>
  <c r="S19" i="18"/>
  <c r="A20" i="18"/>
  <c r="A29" i="18"/>
  <c r="S28" i="18"/>
  <c r="A33" i="18"/>
  <c r="S32" i="18"/>
  <c r="D40" i="18"/>
  <c r="E40" i="18" s="1"/>
  <c r="B41" i="18"/>
  <c r="A41" i="18"/>
  <c r="H9" i="18"/>
  <c r="J9" i="18"/>
  <c r="L9" i="18"/>
  <c r="H13" i="18"/>
  <c r="J13" i="18"/>
  <c r="L13" i="18"/>
  <c r="H18" i="18"/>
  <c r="J18" i="18"/>
  <c r="L18" i="18"/>
  <c r="H27" i="18"/>
  <c r="J27" i="18"/>
  <c r="L27" i="18"/>
  <c r="H31" i="18"/>
  <c r="J31" i="18"/>
  <c r="L31" i="18"/>
  <c r="H36" i="18"/>
  <c r="H35" i="18"/>
  <c r="J35" i="18"/>
  <c r="L36" i="18"/>
  <c r="L35" i="18"/>
  <c r="I6" i="25"/>
  <c r="T6" i="25"/>
  <c r="P6" i="25"/>
  <c r="BA95" i="23"/>
  <c r="AB6" i="25"/>
  <c r="O6" i="25"/>
  <c r="AX95" i="23"/>
  <c r="BH90" i="23"/>
  <c r="BK91" i="23"/>
  <c r="AT92" i="23"/>
  <c r="BN85" i="23"/>
  <c r="BR80" i="23"/>
  <c r="BG91" i="23"/>
  <c r="BI76" i="23"/>
  <c r="BI70" i="23"/>
  <c r="BI64" i="23"/>
  <c r="AT84" i="23"/>
  <c r="BE77" i="23"/>
  <c r="BE74" i="23"/>
  <c r="BE71" i="23"/>
  <c r="BE68" i="23"/>
  <c r="BE65" i="23"/>
  <c r="BE62" i="23"/>
  <c r="BD58" i="23"/>
  <c r="BD49" i="23"/>
  <c r="BD40" i="23"/>
  <c r="BD31" i="23"/>
  <c r="BO90" i="23"/>
  <c r="AW88" i="23"/>
  <c r="BG83" i="23"/>
  <c r="BI86" i="23"/>
  <c r="BI75" i="23"/>
  <c r="AZ72" i="23"/>
  <c r="BH75" i="23"/>
  <c r="AX83" i="23"/>
  <c r="BH74" i="23"/>
  <c r="AA6" i="25"/>
  <c r="N6" i="25"/>
  <c r="AU95" i="23"/>
  <c r="Z6" i="25"/>
  <c r="M6" i="25"/>
  <c r="AW95" i="23"/>
  <c r="Y6" i="25"/>
  <c r="L6" i="25"/>
  <c r="AV95" i="23"/>
  <c r="X6" i="25"/>
  <c r="H6" i="25"/>
  <c r="AT95" i="23"/>
  <c r="V6" i="25"/>
  <c r="U7" i="22"/>
  <c r="AV93" i="23"/>
  <c r="BK94" i="23"/>
  <c r="BO89" i="23"/>
  <c r="BH91" i="23"/>
  <c r="BF86" i="23"/>
  <c r="BJ81" i="23"/>
  <c r="AU89" i="23"/>
  <c r="BN91" i="23"/>
  <c r="BA74" i="23"/>
  <c r="BA68" i="23"/>
  <c r="BA62" i="23"/>
  <c r="AV79" i="23"/>
  <c r="AV76" i="23"/>
  <c r="AV73" i="23"/>
  <c r="AV70" i="23"/>
  <c r="AV67" i="23"/>
  <c r="AV64" i="23"/>
  <c r="AV61" i="23"/>
  <c r="BH59" i="23"/>
  <c r="BH50" i="23"/>
  <c r="BH41" i="23"/>
  <c r="BH32" i="23"/>
  <c r="BA92" i="23"/>
  <c r="BG84" i="23"/>
  <c r="BJ80" i="23"/>
  <c r="BS77" i="23"/>
  <c r="BS87" i="23"/>
  <c r="AU94" i="23"/>
  <c r="AV86" i="23"/>
  <c r="BN77" i="23"/>
  <c r="BH72" i="23"/>
  <c r="BR66" i="23"/>
  <c r="AU63" i="23"/>
  <c r="W6" i="25"/>
  <c r="V7" i="22"/>
  <c r="U6" i="25"/>
  <c r="AA7" i="22"/>
  <c r="BD89" i="23"/>
  <c r="BS93" i="23"/>
  <c r="BK88" i="23"/>
  <c r="BF93" i="23"/>
  <c r="BJ84" i="23"/>
  <c r="BS94" i="23"/>
  <c r="AU88" i="23"/>
  <c r="BH87" i="23"/>
  <c r="AW79" i="23"/>
  <c r="AW73" i="23"/>
  <c r="AW67" i="23"/>
  <c r="AW61" i="23"/>
  <c r="BG85" i="23"/>
  <c r="AZ57" i="23"/>
  <c r="AZ48" i="23"/>
  <c r="AZ39" i="23"/>
  <c r="AZ30" i="23"/>
  <c r="AW89" i="23"/>
  <c r="BN90" i="23"/>
  <c r="BF85" i="23"/>
  <c r="BR90" i="23"/>
  <c r="BM73" i="23"/>
  <c r="BS76" i="23"/>
  <c r="BI74" i="23"/>
  <c r="BA93" i="23"/>
  <c r="AZ85" i="23"/>
  <c r="BO80" i="23"/>
  <c r="BN76" i="23"/>
  <c r="AW69" i="23"/>
  <c r="BJ62" i="23"/>
  <c r="BC59" i="23"/>
  <c r="BS89" i="23"/>
  <c r="BO82" i="23"/>
  <c r="AX79" i="23"/>
  <c r="AW68" i="23"/>
  <c r="BO59" i="23"/>
  <c r="BC56" i="23"/>
  <c r="BK80" i="23"/>
  <c r="BF62" i="23"/>
  <c r="AZ53" i="23"/>
  <c r="BC49" i="23"/>
  <c r="BR46" i="23"/>
  <c r="BF43" i="23"/>
  <c r="BH37" i="23"/>
  <c r="BI34" i="23"/>
  <c r="BJ31" i="23"/>
  <c r="K6" i="25"/>
  <c r="AZ95" i="23"/>
  <c r="BG93" i="23"/>
  <c r="AY88" i="23"/>
  <c r="AX84" i="23"/>
  <c r="BE94" i="23"/>
  <c r="BR93" i="23"/>
  <c r="BF90" i="23"/>
  <c r="AT87" i="23"/>
  <c r="BE78" i="23"/>
  <c r="BE72" i="23"/>
  <c r="BE66" i="23"/>
  <c r="BC91" i="23"/>
  <c r="BR87" i="23"/>
  <c r="BN78" i="23"/>
  <c r="BN75" i="23"/>
  <c r="BN72" i="23"/>
  <c r="BN69" i="23"/>
  <c r="BN66" i="23"/>
  <c r="BN63" i="23"/>
  <c r="J6" i="25"/>
  <c r="AY95" i="23"/>
  <c r="AU93" i="23"/>
  <c r="BJ89" i="23"/>
  <c r="BJ87" i="23"/>
  <c r="BE93" i="23"/>
  <c r="BH84" i="23"/>
  <c r="BH81" i="23"/>
  <c r="BC87" i="23"/>
  <c r="BO81" i="23"/>
  <c r="BA78" i="23"/>
  <c r="BA75" i="23"/>
  <c r="BA72" i="23"/>
  <c r="BA69" i="23"/>
  <c r="BA66" i="23"/>
  <c r="BA63" i="23"/>
  <c r="BH53" i="23"/>
  <c r="BH44" i="23"/>
  <c r="BH35" i="23"/>
  <c r="AV92" i="23"/>
  <c r="BM88" i="23"/>
  <c r="BH82" i="23"/>
  <c r="BO79" i="23"/>
  <c r="BN79" i="23"/>
  <c r="BJ92" i="23"/>
  <c r="AX68" i="23"/>
  <c r="BS65" i="23"/>
  <c r="AT94" i="23"/>
  <c r="AV75" i="23"/>
  <c r="BE64" i="23"/>
  <c r="AU62" i="23"/>
  <c r="BR79" i="23"/>
  <c r="BR70" i="23"/>
  <c r="BM67" i="23"/>
  <c r="AU65" i="23"/>
  <c r="AY58" i="23"/>
  <c r="BJ55" i="23"/>
  <c r="AT40" i="23"/>
  <c r="AY94" i="23"/>
  <c r="BJ90" i="23"/>
  <c r="AX87" i="23"/>
  <c r="BM83" i="23"/>
  <c r="BM77" i="23"/>
  <c r="BM68" i="23"/>
  <c r="AX82" i="23"/>
  <c r="BJ61" i="23"/>
  <c r="AV44" i="23"/>
  <c r="AZ36" i="23"/>
  <c r="BF84" i="23"/>
  <c r="BE84" i="23"/>
  <c r="BA79" i="23"/>
  <c r="BJ74" i="23"/>
  <c r="AZ79" i="23"/>
  <c r="AW82" i="23"/>
  <c r="BM75" i="23"/>
  <c r="AT70" i="23"/>
  <c r="BD65" i="23"/>
  <c r="BN81" i="23"/>
  <c r="BG70" i="23"/>
  <c r="BK57" i="23"/>
  <c r="BD73" i="23"/>
  <c r="AV68" i="23"/>
  <c r="BK54" i="23"/>
  <c r="AY50" i="23"/>
  <c r="AZ47" i="23"/>
  <c r="BR32" i="23"/>
  <c r="AW23" i="23"/>
  <c r="AW17" i="23"/>
  <c r="BH89" i="23"/>
  <c r="AZ74" i="23"/>
  <c r="AX69" i="23"/>
  <c r="AT65" i="23"/>
  <c r="BO60" i="23"/>
  <c r="AU57" i="23"/>
  <c r="BJ54" i="23"/>
  <c r="BH26" i="23"/>
  <c r="AV90" i="23"/>
  <c r="BO92" i="23"/>
  <c r="AT90" i="23"/>
  <c r="BR88" i="23"/>
  <c r="AZ83" i="23"/>
  <c r="BA77" i="23"/>
  <c r="BI67" i="23"/>
  <c r="BA81" i="23"/>
  <c r="BJ76" i="23"/>
  <c r="BR65" i="23"/>
  <c r="BD52" i="23"/>
  <c r="AZ33" i="23"/>
  <c r="BM94" i="23"/>
  <c r="AV74" i="23"/>
  <c r="BD84" i="23"/>
  <c r="BO91" i="23"/>
  <c r="AW81" i="23"/>
  <c r="AW75" i="23"/>
  <c r="BK60" i="23"/>
  <c r="BD56" i="23"/>
  <c r="AV87" i="23"/>
  <c r="AV81" i="23"/>
  <c r="AV77" i="23"/>
  <c r="BN67" i="23"/>
  <c r="BJ60" i="23"/>
  <c r="AX57" i="23"/>
  <c r="BD53" i="23"/>
  <c r="AW86" i="23"/>
  <c r="BN57" i="23"/>
  <c r="AW54" i="23"/>
  <c r="BK39" i="23"/>
  <c r="BE32" i="23"/>
  <c r="BE28" i="23"/>
  <c r="BE22" i="23"/>
  <c r="BE16" i="23"/>
  <c r="BO88" i="23"/>
  <c r="AY82" i="23"/>
  <c r="AY60" i="23"/>
  <c r="AV54" i="23"/>
  <c r="BS51" i="23"/>
  <c r="BG48" i="23"/>
  <c r="BH45" i="23"/>
  <c r="BI42" i="23"/>
  <c r="BJ39" i="23"/>
  <c r="BM33" i="23"/>
  <c r="BN30" i="23"/>
  <c r="AV26" i="23"/>
  <c r="BH93" i="23"/>
  <c r="BC92" i="23"/>
  <c r="BI90" i="23"/>
  <c r="AW76" i="23"/>
  <c r="BM65" i="23"/>
  <c r="BF92" i="23"/>
  <c r="BE86" i="23"/>
  <c r="AV41" i="23"/>
  <c r="BH38" i="23"/>
  <c r="BJ94" i="23"/>
  <c r="BI83" i="23"/>
  <c r="BR78" i="23"/>
  <c r="BA89" i="23"/>
  <c r="BM90" i="23"/>
  <c r="BK69" i="23"/>
  <c r="AX60" i="23"/>
  <c r="BR94" i="23"/>
  <c r="AY91" i="23"/>
  <c r="AX81" i="23"/>
  <c r="BR92" i="23"/>
  <c r="BE75" i="23"/>
  <c r="BA65" i="23"/>
  <c r="BC80" i="23"/>
  <c r="BJ70" i="23"/>
  <c r="AZ60" i="23"/>
  <c r="BD46" i="23"/>
  <c r="AV38" i="23"/>
  <c r="BN93" i="23"/>
  <c r="BA94" i="23"/>
  <c r="BC78" i="23"/>
  <c r="AY73" i="23"/>
  <c r="BH83" i="23"/>
  <c r="BC77" i="23"/>
  <c r="BS90" i="23"/>
  <c r="BH92" i="23"/>
  <c r="BI89" i="23"/>
  <c r="AZ92" i="23"/>
  <c r="BD82" i="23"/>
  <c r="AW64" i="23"/>
  <c r="BR74" i="23"/>
  <c r="AZ54" i="23"/>
  <c r="AV35" i="23"/>
  <c r="AT93" i="23"/>
  <c r="BN89" i="23"/>
  <c r="BO93" i="23"/>
  <c r="BH88" i="23"/>
  <c r="AY79" i="23"/>
  <c r="AZ93" i="23"/>
  <c r="AU86" i="23"/>
  <c r="AV80" i="23"/>
  <c r="BM76" i="23"/>
  <c r="BG72" i="23"/>
  <c r="BJ69" i="23"/>
  <c r="AZ77" i="23"/>
  <c r="BE61" i="23"/>
  <c r="BI45" i="23"/>
  <c r="AW31" i="23"/>
  <c r="BA27" i="23"/>
  <c r="BA21" i="23"/>
  <c r="BC73" i="23"/>
  <c r="AX59" i="23"/>
  <c r="AU56" i="23"/>
  <c r="BN41" i="23"/>
  <c r="BH20" i="23"/>
  <c r="BF87" i="23"/>
  <c r="AX89" i="23"/>
  <c r="BK73" i="23"/>
  <c r="BA88" i="23"/>
  <c r="BC81" i="23"/>
  <c r="BC85" i="23"/>
  <c r="BM87" i="23"/>
  <c r="BD92" i="23"/>
  <c r="BG90" i="23"/>
  <c r="AV89" i="23"/>
  <c r="BR86" i="23"/>
  <c r="BR83" i="23"/>
  <c r="BI88" i="23"/>
  <c r="BM86" i="23"/>
  <c r="AU81" i="23"/>
  <c r="BM74" i="23"/>
  <c r="BE63" i="23"/>
  <c r="AY90" i="23"/>
  <c r="BJ64" i="23"/>
  <c r="AZ51" i="23"/>
  <c r="BH94" i="23"/>
  <c r="BK83" i="23"/>
  <c r="AV50" i="23"/>
  <c r="AZ45" i="23"/>
  <c r="AW92" i="23"/>
  <c r="BE85" i="23"/>
  <c r="AY87" i="23"/>
  <c r="BM61" i="23"/>
  <c r="AT63" i="23"/>
  <c r="AY54" i="23"/>
  <c r="BN59" i="23"/>
  <c r="BN44" i="23"/>
  <c r="BG40" i="23"/>
  <c r="BA24" i="23"/>
  <c r="BO84" i="23"/>
  <c r="BM79" i="23"/>
  <c r="BM59" i="23"/>
  <c r="AZ44" i="23"/>
  <c r="AX36" i="23"/>
  <c r="AZ21" i="23"/>
  <c r="BG92" i="23"/>
  <c r="BI79" i="23"/>
  <c r="BI93" i="23"/>
  <c r="AW83" i="23"/>
  <c r="BR71" i="23"/>
  <c r="BD55" i="23"/>
  <c r="AW91" i="23"/>
  <c r="BM93" i="23"/>
  <c r="AX94" i="23"/>
  <c r="BG82" i="23"/>
  <c r="AT75" i="23"/>
  <c r="AW77" i="23"/>
  <c r="BO67" i="23"/>
  <c r="AY61" i="23"/>
  <c r="AV82" i="23"/>
  <c r="AU76" i="23"/>
  <c r="BF71" i="23"/>
  <c r="BK68" i="23"/>
  <c r="BG58" i="23"/>
  <c r="BO83" i="23"/>
  <c r="BF75" i="23"/>
  <c r="BO68" i="23"/>
  <c r="AT64" i="23"/>
  <c r="AY59" i="23"/>
  <c r="BA44" i="23"/>
  <c r="BI23" i="23"/>
  <c r="AU92" i="23"/>
  <c r="BN83" i="23"/>
  <c r="BJ65" i="23"/>
  <c r="BI55" i="23"/>
  <c r="AY47" i="23"/>
  <c r="BD28" i="23"/>
  <c r="BH23" i="23"/>
  <c r="BD93" i="23"/>
  <c r="BM82" i="23"/>
  <c r="BO75" i="23"/>
  <c r="BD70" i="23"/>
  <c r="BA80" i="23"/>
  <c r="BS92" i="23"/>
  <c r="AW84" i="23"/>
  <c r="AT78" i="23"/>
  <c r="BG76" i="23"/>
  <c r="AY68" i="23"/>
  <c r="AY93" i="23"/>
  <c r="BC95" i="23"/>
  <c r="AU90" i="23"/>
  <c r="BF83" i="23"/>
  <c r="BI87" i="23"/>
  <c r="AZ86" i="23"/>
  <c r="BI73" i="23"/>
  <c r="BJ79" i="23"/>
  <c r="BR68" i="23"/>
  <c r="BN92" i="23"/>
  <c r="AU80" i="23"/>
  <c r="AX76" i="23"/>
  <c r="BA67" i="23"/>
  <c r="BI92" i="23"/>
  <c r="AZ67" i="23"/>
  <c r="AT58" i="23"/>
  <c r="AZ82" i="23"/>
  <c r="BH48" i="23"/>
  <c r="AX39" i="23"/>
  <c r="AV34" i="23"/>
  <c r="BS29" i="23"/>
  <c r="BK64" i="23"/>
  <c r="BM58" i="23"/>
  <c r="AT55" i="23"/>
  <c r="BF51" i="23"/>
  <c r="BR43" i="23"/>
  <c r="AW39" i="23"/>
  <c r="BC35" i="23"/>
  <c r="BI31" i="23"/>
  <c r="AV23" i="23"/>
  <c r="BC89" i="23"/>
  <c r="AT83" i="23"/>
  <c r="AW87" i="23"/>
  <c r="BM71" i="23"/>
  <c r="BM89" i="23"/>
  <c r="AW90" i="23"/>
  <c r="BJ91" i="23"/>
  <c r="AY92" i="23"/>
  <c r="AU74" i="23"/>
  <c r="BG73" i="23"/>
  <c r="BN80" i="23"/>
  <c r="BI52" i="23"/>
  <c r="BN58" i="23"/>
  <c r="AU48" i="23"/>
  <c r="BF29" i="23"/>
  <c r="BM21" i="23"/>
  <c r="AV78" i="23"/>
  <c r="AX58" i="23"/>
  <c r="BE43" i="23"/>
  <c r="AV31" i="23"/>
  <c r="BD25" i="23"/>
  <c r="BM92" i="23"/>
  <c r="BM81" i="23"/>
  <c r="AV94" i="23"/>
  <c r="BG88" i="23"/>
  <c r="BI77" i="23"/>
  <c r="BE67" i="23"/>
  <c r="BD79" i="23"/>
  <c r="AZ84" i="23"/>
  <c r="BH71" i="23"/>
  <c r="AV63" i="23"/>
  <c r="BH60" i="23"/>
  <c r="BA55" i="23"/>
  <c r="BJ50" i="23"/>
  <c r="BE82" i="23"/>
  <c r="BH69" i="23"/>
  <c r="BN74" i="23"/>
  <c r="BS56" i="23"/>
  <c r="BA48" i="23"/>
  <c r="BG25" i="23"/>
  <c r="AZ91" i="23"/>
  <c r="BF94" i="23"/>
  <c r="BH47" i="23"/>
  <c r="BI85" i="23"/>
  <c r="BF76" i="23"/>
  <c r="AZ87" i="23"/>
  <c r="BM72" i="23"/>
  <c r="AW80" i="23"/>
  <c r="BG71" i="23"/>
  <c r="BF64" i="23"/>
  <c r="BO86" i="23"/>
  <c r="BN88" i="23"/>
  <c r="AV56" i="23"/>
  <c r="BE87" i="23"/>
  <c r="BA87" i="23"/>
  <c r="BO72" i="23"/>
  <c r="BM78" i="23"/>
  <c r="BK89" i="23"/>
  <c r="AT51" i="23"/>
  <c r="BS43" i="23"/>
  <c r="BM18" i="23"/>
  <c r="BO69" i="23"/>
  <c r="BD61" i="23"/>
  <c r="AW94" i="23"/>
  <c r="BG80" i="23"/>
  <c r="BN73" i="23"/>
  <c r="BE79" i="23"/>
  <c r="BD68" i="23"/>
  <c r="AX77" i="23"/>
  <c r="AZ73" i="23"/>
  <c r="BN51" i="23"/>
  <c r="BD71" i="23"/>
  <c r="AY66" i="23"/>
  <c r="BN94" i="23"/>
  <c r="BJ66" i="23"/>
  <c r="AT56" i="23"/>
  <c r="BI51" i="23"/>
  <c r="BO47" i="23"/>
  <c r="AW43" i="23"/>
  <c r="BS35" i="23"/>
  <c r="BS27" i="23"/>
  <c r="AU19" i="23"/>
  <c r="BI66" i="23"/>
  <c r="BS58" i="23"/>
  <c r="BG53" i="23"/>
  <c r="AY48" i="23"/>
  <c r="AW45" i="23"/>
  <c r="BH42" i="23"/>
  <c r="BA35" i="23"/>
  <c r="BO31" i="23"/>
  <c r="AT54" i="23"/>
  <c r="BS49" i="23"/>
  <c r="AU43" i="23"/>
  <c r="BR28" i="23"/>
  <c r="AW62" i="23"/>
  <c r="BO53" i="23"/>
  <c r="BJ88" i="23"/>
  <c r="BM80" i="23"/>
  <c r="AV47" i="23"/>
  <c r="BI91" i="23"/>
  <c r="BE76" i="23"/>
  <c r="BC66" i="23"/>
  <c r="AW78" i="23"/>
  <c r="BS64" i="23"/>
  <c r="BI72" i="23"/>
  <c r="AV66" i="23"/>
  <c r="AV57" i="23"/>
  <c r="BJ42" i="23"/>
  <c r="BM36" i="23"/>
  <c r="BA18" i="23"/>
  <c r="BD75" i="23"/>
  <c r="BN68" i="23"/>
  <c r="BM53" i="23"/>
  <c r="BO49" i="23"/>
  <c r="AV42" i="23"/>
  <c r="BG37" i="23"/>
  <c r="BA30" i="23"/>
  <c r="BN84" i="23"/>
  <c r="BS82" i="23"/>
  <c r="BK72" i="23"/>
  <c r="AU83" i="23"/>
  <c r="BO94" i="23"/>
  <c r="BI82" i="23"/>
  <c r="BM69" i="23"/>
  <c r="AT61" i="23"/>
  <c r="BF56" i="23"/>
  <c r="AX51" i="23"/>
  <c r="AZ66" i="23"/>
  <c r="BO61" i="23"/>
  <c r="BM84" i="23"/>
  <c r="AW55" i="23"/>
  <c r="AX47" i="23"/>
  <c r="BK42" i="23"/>
  <c r="BF39" i="23"/>
  <c r="BE27" i="23"/>
  <c r="BJ17" i="23"/>
  <c r="BO65" i="23"/>
  <c r="AV58" i="23"/>
  <c r="AZ31" i="23"/>
  <c r="BF53" i="23"/>
  <c r="AZ49" i="23"/>
  <c r="BK46" i="23"/>
  <c r="BS39" i="23"/>
  <c r="BI60" i="23"/>
  <c r="AV88" i="23"/>
  <c r="BD94" i="23"/>
  <c r="AZ80" i="23"/>
  <c r="BH29" i="23"/>
  <c r="BH86" i="23"/>
  <c r="BM91" i="23"/>
  <c r="BS88" i="23"/>
  <c r="AW42" i="23"/>
  <c r="AY36" i="23"/>
  <c r="BM27" i="23"/>
  <c r="BI17" i="23"/>
  <c r="BD81" i="23"/>
  <c r="AU68" i="23"/>
  <c r="AY53" i="23"/>
  <c r="AT37" i="23"/>
  <c r="BD22" i="23"/>
  <c r="BD19" i="23"/>
  <c r="BF79" i="23"/>
  <c r="BF67" i="23"/>
  <c r="BO76" i="23"/>
  <c r="AV71" i="23"/>
  <c r="BG65" i="23"/>
  <c r="BJ82" i="23"/>
  <c r="AU73" i="23"/>
  <c r="AX93" i="23"/>
  <c r="BO74" i="23"/>
  <c r="BR84" i="23"/>
  <c r="BF68" i="23"/>
  <c r="AU64" i="23"/>
  <c r="BE57" i="23"/>
  <c r="BA83" i="23"/>
  <c r="AY74" i="23"/>
  <c r="BF65" i="23"/>
  <c r="BF59" i="23"/>
  <c r="AZ75" i="23"/>
  <c r="AU61" i="23"/>
  <c r="BM46" i="23"/>
  <c r="AT42" i="23"/>
  <c r="BR34" i="23"/>
  <c r="AY30" i="23"/>
  <c r="BS26" i="23"/>
  <c r="BF23" i="23"/>
  <c r="AT17" i="23"/>
  <c r="BG57" i="23"/>
  <c r="BH52" i="23"/>
  <c r="AW70" i="23"/>
  <c r="BD43" i="23"/>
  <c r="AU91" i="23"/>
  <c r="BI81" i="23"/>
  <c r="BD86" i="23"/>
  <c r="AV62" i="23"/>
  <c r="AY85" i="23"/>
  <c r="BO41" i="23"/>
  <c r="BA33" i="23"/>
  <c r="BE25" i="23"/>
  <c r="BC90" i="23"/>
  <c r="BF72" i="23"/>
  <c r="BC46" i="23"/>
  <c r="BH34" i="23"/>
  <c r="AZ18" i="23"/>
  <c r="AY89" i="23"/>
  <c r="BH77" i="23"/>
  <c r="BS84" i="23"/>
  <c r="BG77" i="23"/>
  <c r="AX72" i="23"/>
  <c r="AZ89" i="23"/>
  <c r="BR89" i="23"/>
  <c r="BK90" i="23"/>
  <c r="BC79" i="23"/>
  <c r="BD72" i="23"/>
  <c r="AX67" i="23"/>
  <c r="BA54" i="23"/>
  <c r="AZ55" i="23"/>
  <c r="AX71" i="23"/>
  <c r="BE58" i="23"/>
  <c r="AV60" i="23"/>
  <c r="BE49" i="23"/>
  <c r="BJ41" i="23"/>
  <c r="BE37" i="23"/>
  <c r="BC33" i="23"/>
  <c r="BO29" i="23"/>
  <c r="BH22" i="23"/>
  <c r="BH18" i="23"/>
  <c r="BI94" i="23"/>
  <c r="AY75" i="23"/>
  <c r="BF63" i="23"/>
  <c r="AW47" i="23"/>
  <c r="AU44" i="23"/>
  <c r="BC37" i="23"/>
  <c r="BN29" i="23"/>
  <c r="BN65" i="23"/>
  <c r="BS38" i="23"/>
  <c r="BO34" i="23"/>
  <c r="BR81" i="23"/>
  <c r="BC51" i="23"/>
  <c r="AY35" i="23"/>
  <c r="AW29" i="23"/>
  <c r="AV91" i="23"/>
  <c r="BE69" i="23"/>
  <c r="BR62" i="23"/>
  <c r="AY72" i="23"/>
  <c r="BG74" i="23"/>
  <c r="AY69" i="23"/>
  <c r="BK63" i="23"/>
  <c r="BK66" i="23"/>
  <c r="BO52" i="23"/>
  <c r="BS40" i="23"/>
  <c r="AU34" i="23"/>
  <c r="BE91" i="23"/>
  <c r="BF82" i="23"/>
  <c r="BH79" i="23"/>
  <c r="BG89" i="23"/>
  <c r="BO71" i="23"/>
  <c r="BO63" i="23"/>
  <c r="BO70" i="23"/>
  <c r="BO54" i="23"/>
  <c r="BK59" i="23"/>
  <c r="BI53" i="23"/>
  <c r="BN45" i="23"/>
  <c r="AT41" i="23"/>
  <c r="AZ29" i="23"/>
  <c r="AT22" i="23"/>
  <c r="AT18" i="23"/>
  <c r="BK92" i="23"/>
  <c r="BR36" i="23"/>
  <c r="AY29" i="23"/>
  <c r="BN71" i="23"/>
  <c r="BC57" i="23"/>
  <c r="BE51" i="23"/>
  <c r="BD38" i="23"/>
  <c r="AZ34" i="23"/>
  <c r="BM30" i="23"/>
  <c r="BF46" i="23"/>
  <c r="BK40" i="23"/>
  <c r="AZ94" i="23"/>
  <c r="BN82" i="23"/>
  <c r="BA71" i="23"/>
  <c r="BJ73" i="23"/>
  <c r="BH85" i="23"/>
  <c r="AU75" i="23"/>
  <c r="BC65" i="23"/>
  <c r="BM54" i="23"/>
  <c r="BC71" i="23"/>
  <c r="BE46" i="23"/>
  <c r="BN33" i="23"/>
  <c r="AY77" i="23"/>
  <c r="AU66" i="23"/>
  <c r="AY33" i="23"/>
  <c r="AZ15" i="23"/>
  <c r="AY76" i="23"/>
  <c r="AX85" i="23"/>
  <c r="AT74" i="23"/>
  <c r="BJ93" i="23"/>
  <c r="BD74" i="23"/>
  <c r="BI65" i="23"/>
  <c r="BI58" i="23"/>
  <c r="BJ49" i="23"/>
  <c r="BI69" i="23"/>
  <c r="BS73" i="23"/>
  <c r="BF60" i="23"/>
  <c r="BA31" i="23"/>
  <c r="BF24" i="23"/>
  <c r="BA49" i="23"/>
  <c r="BK44" i="23"/>
  <c r="BE39" i="23"/>
  <c r="BO32" i="23"/>
  <c r="BE92" i="23"/>
  <c r="BN55" i="23"/>
  <c r="AX48" i="23"/>
  <c r="BN32" i="23"/>
  <c r="BC84" i="23"/>
  <c r="AY63" i="23"/>
  <c r="BA38" i="23"/>
  <c r="BJ23" i="23"/>
  <c r="BN15" i="23"/>
  <c r="BS10" i="23"/>
  <c r="BK5" i="23"/>
  <c r="BR39" i="23"/>
  <c r="BA64" i="23"/>
  <c r="BK58" i="23"/>
  <c r="BI49" i="23"/>
  <c r="AZ37" i="23"/>
  <c r="BS31" i="23"/>
  <c r="AZ28" i="23"/>
  <c r="AU25" i="23"/>
  <c r="BM15" i="23"/>
  <c r="BF10" i="23"/>
  <c r="BJ5" i="23"/>
  <c r="BG49" i="23"/>
  <c r="BJ53" i="23"/>
  <c r="AT31" i="23"/>
  <c r="BN19" i="23"/>
  <c r="BE13" i="23"/>
  <c r="BE7" i="23"/>
  <c r="BC58" i="23"/>
  <c r="BA50" i="23"/>
  <c r="BJ67" i="23"/>
  <c r="BD34" i="23"/>
  <c r="AX88" i="23"/>
  <c r="BH58" i="23"/>
  <c r="AW93" i="23"/>
  <c r="BA60" i="23"/>
  <c r="BJ63" i="23"/>
  <c r="BM44" i="23"/>
  <c r="BC86" i="23"/>
  <c r="BK93" i="23"/>
  <c r="AU87" i="23"/>
  <c r="BJ72" i="23"/>
  <c r="BS72" i="23"/>
  <c r="BF57" i="23"/>
  <c r="AU49" i="23"/>
  <c r="AT69" i="23"/>
  <c r="BJ59" i="23"/>
  <c r="BE38" i="23"/>
  <c r="AZ32" i="23"/>
  <c r="BA82" i="23"/>
  <c r="BD67" i="23"/>
  <c r="BS60" i="23"/>
  <c r="BJ43" i="23"/>
  <c r="AY32" i="23"/>
  <c r="AX32" i="23"/>
  <c r="BA15" i="23"/>
  <c r="BG10" i="23"/>
  <c r="AY5" i="23"/>
  <c r="AY84" i="23"/>
  <c r="BJ56" i="23"/>
  <c r="AU42" i="23"/>
  <c r="AU31" i="23"/>
  <c r="AY15" i="23"/>
  <c r="BR13" i="23"/>
  <c r="AT10" i="23"/>
  <c r="AX5" i="23"/>
  <c r="BC48" i="23"/>
  <c r="BJ58" i="23"/>
  <c r="AW52" i="23"/>
  <c r="BD48" i="23"/>
  <c r="AX43" i="23"/>
  <c r="AY38" i="23"/>
  <c r="BR30" i="23"/>
  <c r="BF22" i="23"/>
  <c r="AY19" i="23"/>
  <c r="BF74" i="23"/>
  <c r="BR57" i="23"/>
  <c r="BJ85" i="23"/>
  <c r="BF80" i="23"/>
  <c r="BM62" i="23"/>
  <c r="AT88" i="23"/>
  <c r="AU58" i="23"/>
  <c r="AX92" i="23"/>
  <c r="AW56" i="23"/>
  <c r="AV45" i="23"/>
  <c r="BA52" i="23"/>
  <c r="BA41" i="23"/>
  <c r="BD32" i="23"/>
  <c r="AZ24" i="23"/>
  <c r="BS83" i="23"/>
  <c r="BM85" i="23"/>
  <c r="AT81" i="23"/>
  <c r="BF70" i="23"/>
  <c r="BN87" i="23"/>
  <c r="AW58" i="23"/>
  <c r="BE50" i="23"/>
  <c r="AW44" i="23"/>
  <c r="BS36" i="23"/>
  <c r="BS37" i="23"/>
  <c r="BH66" i="23"/>
  <c r="AT60" i="23"/>
  <c r="BK47" i="23"/>
  <c r="BN31" i="23"/>
  <c r="AT59" i="23"/>
  <c r="BC44" i="23"/>
  <c r="AU26" i="23"/>
  <c r="BR19" i="23"/>
  <c r="AU10" i="23"/>
  <c r="BS4" i="23"/>
  <c r="AX38" i="23"/>
  <c r="BO20" i="23"/>
  <c r="AU82" i="23"/>
  <c r="AX63" i="23"/>
  <c r="BE48" i="23"/>
  <c r="BJ27" i="23"/>
  <c r="BH24" i="23"/>
  <c r="BS21" i="23"/>
  <c r="BN18" i="23"/>
  <c r="BF13" i="23"/>
  <c r="BJ8" i="23"/>
  <c r="BG26" i="23"/>
  <c r="AT30" i="23"/>
  <c r="BM12" i="23"/>
  <c r="BM6" i="23"/>
  <c r="AV59" i="23"/>
  <c r="AV32" i="23"/>
  <c r="BD87" i="23"/>
  <c r="BO78" i="23"/>
  <c r="BM57" i="23"/>
  <c r="BF73" i="23"/>
  <c r="BI62" i="23"/>
  <c r="BD90" i="23"/>
  <c r="AV55" i="23"/>
  <c r="BK87" i="23"/>
  <c r="BK50" i="23"/>
  <c r="BF40" i="23"/>
  <c r="BR29" i="23"/>
  <c r="AW74" i="23"/>
  <c r="AY71" i="23"/>
  <c r="BG87" i="23"/>
  <c r="BA84" i="23"/>
  <c r="BS70" i="23"/>
  <c r="BR55" i="23"/>
  <c r="BO87" i="23"/>
  <c r="BR67" i="23"/>
  <c r="BD57" i="23"/>
  <c r="BD83" i="23"/>
  <c r="BS55" i="23"/>
  <c r="AV43" i="23"/>
  <c r="BG52" i="23"/>
  <c r="BG42" i="23"/>
  <c r="BK49" i="23"/>
  <c r="AX42" i="23"/>
  <c r="BA36" i="23"/>
  <c r="AV30" i="23"/>
  <c r="BI22" i="23"/>
  <c r="BO18" i="23"/>
  <c r="AY14" i="23"/>
  <c r="BC9" i="23"/>
  <c r="AU4" i="23"/>
  <c r="AU36" i="23"/>
  <c r="BH27" i="23"/>
  <c r="BK81" i="23"/>
  <c r="BJ11" i="23"/>
  <c r="AT89" i="23"/>
  <c r="AV29" i="23"/>
  <c r="BG86" i="23"/>
  <c r="BG81" i="23"/>
  <c r="AX78" i="23"/>
  <c r="AY57" i="23"/>
  <c r="AX61" i="23"/>
  <c r="AT85" i="23"/>
  <c r="BN53" i="23"/>
  <c r="BO30" i="23"/>
  <c r="BS86" i="23"/>
  <c r="AX50" i="23"/>
  <c r="BE29" i="23"/>
  <c r="BF88" i="23"/>
  <c r="AZ71" i="23"/>
  <c r="BE83" i="23"/>
  <c r="BR85" i="23"/>
  <c r="AY81" i="23"/>
  <c r="AZ78" i="23"/>
  <c r="BC83" i="23"/>
  <c r="AX80" i="23"/>
  <c r="BS67" i="23"/>
  <c r="BC82" i="23"/>
  <c r="BR77" i="23"/>
  <c r="AZ42" i="23"/>
  <c r="AX73" i="23"/>
  <c r="BH63" i="23"/>
  <c r="BG51" i="23"/>
  <c r="BI26" i="23"/>
  <c r="BK56" i="23"/>
  <c r="BC75" i="23"/>
  <c r="AZ81" i="23"/>
  <c r="AU77" i="23"/>
  <c r="BG78" i="23"/>
  <c r="AU78" i="23"/>
  <c r="BH67" i="23"/>
  <c r="AU40" i="23"/>
  <c r="BI19" i="23"/>
  <c r="BA34" i="23"/>
  <c r="AX75" i="23"/>
  <c r="BD63" i="23"/>
  <c r="BJ44" i="23"/>
  <c r="BM56" i="23"/>
  <c r="BE47" i="23"/>
  <c r="BG16" i="23"/>
  <c r="BK8" i="23"/>
  <c r="BN42" i="23"/>
  <c r="AZ90" i="23"/>
  <c r="AT62" i="23"/>
  <c r="BF50" i="23"/>
  <c r="AW32" i="23"/>
  <c r="AU17" i="23"/>
  <c r="AX11" i="23"/>
  <c r="AT32" i="23"/>
  <c r="AT82" i="23"/>
  <c r="AZ64" i="23"/>
  <c r="BC47" i="23"/>
  <c r="AT29" i="23"/>
  <c r="BA20" i="23"/>
  <c r="BE10" i="23"/>
  <c r="BS85" i="23"/>
  <c r="BE53" i="23"/>
  <c r="BD23" i="23"/>
  <c r="BJ75" i="23"/>
  <c r="BM50" i="23"/>
  <c r="BF32" i="23"/>
  <c r="BH14" i="23"/>
  <c r="BJ4" i="23"/>
  <c r="BK9" i="23"/>
  <c r="BF20" i="23"/>
  <c r="AV6" i="23"/>
  <c r="BF27" i="23"/>
  <c r="BH12" i="23"/>
  <c r="BA91" i="23"/>
  <c r="AT6" i="23"/>
  <c r="AT53" i="23"/>
  <c r="AX49" i="23"/>
  <c r="BF30" i="23"/>
  <c r="BK13" i="23"/>
  <c r="BM34" i="23"/>
  <c r="BS19" i="23"/>
  <c r="BR69" i="23"/>
  <c r="BA42" i="23"/>
  <c r="BK84" i="23"/>
  <c r="AW60" i="23"/>
  <c r="BC76" i="23"/>
  <c r="AW26" i="23"/>
  <c r="BC93" i="23"/>
  <c r="BC70" i="23"/>
  <c r="BF78" i="23"/>
  <c r="AT77" i="23"/>
  <c r="BG60" i="23"/>
  <c r="BS75" i="23"/>
  <c r="BO55" i="23"/>
  <c r="AX64" i="23"/>
  <c r="BJ52" i="23"/>
  <c r="BG67" i="23"/>
  <c r="BH51" i="23"/>
  <c r="BK74" i="23"/>
  <c r="AX62" i="23"/>
  <c r="AT44" i="23"/>
  <c r="BO35" i="23"/>
  <c r="BK27" i="23"/>
  <c r="AY8" i="23"/>
  <c r="BF41" i="23"/>
  <c r="BR4" i="23"/>
  <c r="BF81" i="23"/>
  <c r="BE54" i="23"/>
  <c r="BK41" i="23"/>
  <c r="BS34" i="23"/>
  <c r="BG24" i="23"/>
  <c r="BN39" i="23"/>
  <c r="BC31" i="23"/>
  <c r="BR23" i="23"/>
  <c r="BG45" i="23"/>
  <c r="BF19" i="23"/>
  <c r="BD44" i="23"/>
  <c r="AU52" i="23"/>
  <c r="BJ22" i="23"/>
  <c r="AY26" i="23"/>
  <c r="AW10" i="23"/>
  <c r="BK10" i="23"/>
  <c r="BK37" i="23"/>
  <c r="BM28" i="23"/>
  <c r="BM47" i="23"/>
  <c r="BI20" i="23"/>
  <c r="BS71" i="23"/>
  <c r="BN86" i="23"/>
  <c r="BE88" i="23"/>
  <c r="BR82" i="23"/>
  <c r="BA76" i="23"/>
  <c r="BC74" i="23"/>
  <c r="BG59" i="23"/>
  <c r="AU54" i="23"/>
  <c r="BG63" i="23"/>
  <c r="BF38" i="23"/>
  <c r="BE26" i="23"/>
  <c r="BO48" i="23"/>
  <c r="AX30" i="23"/>
  <c r="BC72" i="23"/>
  <c r="BS50" i="23"/>
  <c r="BG75" i="23"/>
  <c r="AZ43" i="23"/>
  <c r="AY34" i="23"/>
  <c r="BK14" i="23"/>
  <c r="BG7" i="23"/>
  <c r="BD47" i="23"/>
  <c r="AT26" i="23"/>
  <c r="BD21" i="23"/>
  <c r="AT13" i="23"/>
  <c r="AX8" i="23"/>
  <c r="BD77" i="23"/>
  <c r="BH55" i="23"/>
  <c r="BE19" i="23"/>
  <c r="BA70" i="23"/>
  <c r="AT48" i="23"/>
  <c r="AV84" i="23"/>
  <c r="BE80" i="23"/>
  <c r="BG66" i="23"/>
  <c r="AU71" i="23"/>
  <c r="AX53" i="23"/>
  <c r="BR72" i="23"/>
  <c r="BE56" i="23"/>
  <c r="BN64" i="23"/>
  <c r="AX86" i="23"/>
  <c r="BS61" i="23"/>
  <c r="AW46" i="23"/>
  <c r="BS28" i="23"/>
  <c r="BR58" i="23"/>
  <c r="AX33" i="23"/>
  <c r="BM41" i="23"/>
  <c r="AV25" i="23"/>
  <c r="BC20" i="23"/>
  <c r="BG13" i="23"/>
  <c r="BO6" i="23"/>
  <c r="BN34" i="23"/>
  <c r="BS23" i="23"/>
  <c r="AZ38" i="23"/>
  <c r="AU30" i="23"/>
  <c r="BF16" i="23"/>
  <c r="BD85" i="23"/>
  <c r="BH56" i="23"/>
  <c r="AU55" i="23"/>
  <c r="BC38" i="23"/>
  <c r="AT67" i="23"/>
  <c r="AU85" i="23"/>
  <c r="BK70" i="23"/>
  <c r="AT71" i="23"/>
  <c r="BD66" i="23"/>
  <c r="BN52" i="23"/>
  <c r="BC68" i="23"/>
  <c r="BK62" i="23"/>
  <c r="AZ62" i="23"/>
  <c r="AX46" i="23"/>
  <c r="BR33" i="23"/>
  <c r="BE90" i="23"/>
  <c r="AU60" i="23"/>
  <c r="BC28" i="23"/>
  <c r="BJ68" i="23"/>
  <c r="BN48" i="23"/>
  <c r="AZ52" i="23"/>
  <c r="AW33" i="23"/>
  <c r="AU13" i="23"/>
  <c r="BC6" i="23"/>
  <c r="AT33" i="23"/>
  <c r="BJ25" i="23"/>
  <c r="BR10" i="23"/>
  <c r="AX44" i="23"/>
  <c r="AT27" i="23"/>
  <c r="BA6" i="23"/>
  <c r="AY67" i="23"/>
  <c r="BM31" i="23"/>
  <c r="AT66" i="23"/>
  <c r="BS53" i="23"/>
  <c r="BJ35" i="23"/>
  <c r="BN28" i="23"/>
  <c r="AW22" i="23"/>
  <c r="BK16" i="23"/>
  <c r="BH76" i="23"/>
  <c r="AW38" i="23"/>
  <c r="BC19" i="23"/>
  <c r="BN70" i="23"/>
  <c r="AU39" i="23"/>
  <c r="BM13" i="23"/>
  <c r="AV72" i="23"/>
  <c r="BC8" i="23"/>
  <c r="AT15" i="23"/>
  <c r="BM25" i="23"/>
  <c r="AU14" i="23"/>
  <c r="AZ88" i="23"/>
  <c r="AX45" i="23"/>
  <c r="BM45" i="23"/>
  <c r="BR61" i="23"/>
  <c r="BK45" i="23"/>
  <c r="AW30" i="23"/>
  <c r="BG54" i="23"/>
  <c r="BA37" i="23"/>
  <c r="AT24" i="23"/>
  <c r="BO12" i="23"/>
  <c r="BF54" i="23"/>
  <c r="AU27" i="23"/>
  <c r="BO19" i="23"/>
  <c r="BO33" i="23"/>
  <c r="BI56" i="23"/>
  <c r="BH49" i="23"/>
  <c r="BC40" i="23"/>
  <c r="AU32" i="23"/>
  <c r="BK18" i="23"/>
  <c r="AW14" i="23"/>
  <c r="BH25" i="23"/>
  <c r="BI68" i="23"/>
  <c r="BM52" i="23"/>
  <c r="BO21" i="23"/>
  <c r="AY9" i="23"/>
  <c r="AV5" i="23"/>
  <c r="BK28" i="23"/>
  <c r="BC26" i="23"/>
  <c r="BH9" i="23"/>
  <c r="BD5" i="23"/>
  <c r="BA22" i="23"/>
  <c r="BM35" i="23"/>
  <c r="BI32" i="23"/>
  <c r="BM16" i="23"/>
  <c r="BS41" i="23"/>
  <c r="BM26" i="23"/>
  <c r="BI4" i="23"/>
  <c r="BH16" i="23"/>
  <c r="AV9" i="23"/>
  <c r="BF45" i="23"/>
  <c r="BO13" i="23"/>
  <c r="BC4" i="23"/>
  <c r="BI28" i="23"/>
  <c r="BH28" i="23"/>
  <c r="BK78" i="23"/>
  <c r="AZ14" i="23"/>
  <c r="BA8" i="23"/>
  <c r="BM43" i="23"/>
  <c r="BI63" i="23"/>
  <c r="BD91" i="23"/>
  <c r="BH80" i="23"/>
  <c r="AU45" i="23"/>
  <c r="AV20" i="23"/>
  <c r="BI78" i="23"/>
  <c r="BN62" i="23"/>
  <c r="BE59" i="23"/>
  <c r="AT45" i="23"/>
  <c r="BG50" i="23"/>
  <c r="BC12" i="23"/>
  <c r="AU35" i="23"/>
  <c r="AW36" i="23"/>
  <c r="BK26" i="23"/>
  <c r="AZ19" i="23"/>
  <c r="BN12" i="23"/>
  <c r="BA73" i="23"/>
  <c r="BE55" i="23"/>
  <c r="BA39" i="23"/>
  <c r="AV18" i="23"/>
  <c r="BA12" i="23"/>
  <c r="BS59" i="23"/>
  <c r="BR44" i="23"/>
  <c r="AZ20" i="23"/>
  <c r="AT21" i="23"/>
  <c r="BO23" i="23"/>
  <c r="BJ86" i="23"/>
  <c r="AV39" i="23"/>
  <c r="BD41" i="23"/>
  <c r="AT72" i="23"/>
  <c r="BJ32" i="23"/>
  <c r="AV16" i="23"/>
  <c r="AU28" i="23"/>
  <c r="BN46" i="23"/>
  <c r="BF15" i="23"/>
  <c r="BH11" i="23"/>
  <c r="BN49" i="23"/>
  <c r="BE44" i="23"/>
  <c r="BF91" i="23"/>
  <c r="BS42" i="23"/>
  <c r="AT9" i="23"/>
  <c r="BS66" i="23"/>
  <c r="BR42" i="23"/>
  <c r="AV15" i="23"/>
  <c r="AU20" i="23"/>
  <c r="AW7" i="23"/>
  <c r="BS63" i="23"/>
  <c r="AV85" i="23"/>
  <c r="BR59" i="23"/>
  <c r="BI39" i="23"/>
  <c r="AV53" i="23"/>
  <c r="BE89" i="23"/>
  <c r="BE81" i="23"/>
  <c r="BS91" i="23"/>
  <c r="BG64" i="23"/>
  <c r="AT73" i="23"/>
  <c r="BH65" i="23"/>
  <c r="BG21" i="23"/>
  <c r="AY62" i="23"/>
  <c r="BK43" i="23"/>
  <c r="BG94" i="23"/>
  <c r="BM29" i="23"/>
  <c r="BK11" i="23"/>
  <c r="BA86" i="23"/>
  <c r="BK53" i="23"/>
  <c r="AX35" i="23"/>
  <c r="AW18" i="23"/>
  <c r="BA46" i="23"/>
  <c r="AY37" i="23"/>
  <c r="BE23" i="23"/>
  <c r="BI11" i="23"/>
  <c r="BS69" i="23"/>
  <c r="AX19" i="23"/>
  <c r="AW65" i="23"/>
  <c r="AU51" i="23"/>
  <c r="BM20" i="23"/>
  <c r="BM8" i="23"/>
  <c r="BN23" i="23"/>
  <c r="AW37" i="23"/>
  <c r="BS8" i="23"/>
  <c r="AY49" i="23"/>
  <c r="AW25" i="23"/>
  <c r="AZ4" i="23"/>
  <c r="AX20" i="23"/>
  <c r="BI71" i="23"/>
  <c r="BG31" i="23"/>
  <c r="BN14" i="23"/>
  <c r="BO73" i="23"/>
  <c r="BA58" i="23"/>
  <c r="BO40" i="23"/>
  <c r="BF33" i="23"/>
  <c r="BJ19" i="23"/>
  <c r="BD15" i="23"/>
  <c r="AV24" i="23"/>
  <c r="AT12" i="23"/>
  <c r="BD88" i="23"/>
  <c r="BE41" i="23"/>
  <c r="AZ40" i="23"/>
  <c r="BE5" i="23"/>
  <c r="AT52" i="23"/>
  <c r="BG30" i="23"/>
  <c r="BA14" i="23"/>
  <c r="BF42" i="23"/>
  <c r="AV13" i="23"/>
  <c r="BJ78" i="23"/>
  <c r="BO37" i="23"/>
  <c r="BS62" i="23"/>
  <c r="BN37" i="23"/>
  <c r="AT20" i="23"/>
  <c r="AT80" i="23"/>
  <c r="AU37" i="23"/>
  <c r="BK36" i="23"/>
  <c r="BD16" i="23"/>
  <c r="BR76" i="23"/>
  <c r="BD78" i="23"/>
  <c r="AX52" i="23"/>
  <c r="BD36" i="23"/>
  <c r="BC36" i="23"/>
  <c r="BO56" i="23"/>
  <c r="BE73" i="23"/>
  <c r="BA28" i="23"/>
  <c r="BA19" i="23"/>
  <c r="BS7" i="23"/>
  <c r="BC45" i="23"/>
  <c r="AV33" i="23"/>
  <c r="BF7" i="23"/>
  <c r="AT4" i="23"/>
  <c r="BC22" i="23"/>
  <c r="BA51" i="23"/>
  <c r="BS44" i="23"/>
  <c r="AW35" i="23"/>
  <c r="AY28" i="23"/>
  <c r="BR21" i="23"/>
  <c r="BS16" i="23"/>
  <c r="BA9" i="23"/>
  <c r="BC55" i="23"/>
  <c r="AX12" i="23"/>
  <c r="BS17" i="23"/>
  <c r="BI30" i="23"/>
  <c r="BO10" i="23"/>
  <c r="AZ69" i="23"/>
  <c r="BS25" i="23"/>
  <c r="AU46" i="23"/>
  <c r="AW16" i="23"/>
  <c r="AX26" i="23"/>
  <c r="BO50" i="23"/>
  <c r="BD24" i="23"/>
  <c r="BI54" i="23"/>
  <c r="BI44" i="23"/>
  <c r="BM39" i="23"/>
  <c r="BD10" i="23"/>
  <c r="AY6" i="23"/>
  <c r="BI37" i="23"/>
  <c r="AW24" i="23"/>
  <c r="BE20" i="23"/>
  <c r="BM51" i="23"/>
  <c r="AX10" i="23"/>
  <c r="BM4" i="23"/>
  <c r="AU16" i="23"/>
  <c r="BJ10" i="23"/>
  <c r="AU67" i="23"/>
  <c r="BD35" i="23"/>
  <c r="BD62" i="23"/>
  <c r="AT76" i="23"/>
  <c r="BG79" i="23"/>
  <c r="BD76" i="23"/>
  <c r="AY80" i="23"/>
  <c r="BF58" i="23"/>
  <c r="BD39" i="23"/>
  <c r="BD45" i="23"/>
  <c r="AX18" i="23"/>
  <c r="AU7" i="23"/>
  <c r="BO28" i="23"/>
  <c r="BC67" i="23"/>
  <c r="AT7" i="23"/>
  <c r="AY51" i="23"/>
  <c r="BG17" i="23"/>
  <c r="AY44" i="23"/>
  <c r="BC21" i="23"/>
  <c r="BC16" i="23"/>
  <c r="BI8" i="23"/>
  <c r="BD54" i="23"/>
  <c r="AT34" i="23"/>
  <c r="BR16" i="23"/>
  <c r="BO46" i="23"/>
  <c r="BJ34" i="23"/>
  <c r="BF25" i="23"/>
  <c r="BG18" i="23"/>
  <c r="BI7" i="23"/>
  <c r="BH39" i="23"/>
  <c r="BO24" i="23"/>
  <c r="BM42" i="23"/>
  <c r="BK33" i="23"/>
  <c r="BN25" i="23"/>
  <c r="BS12" i="23"/>
  <c r="AV49" i="23"/>
  <c r="AX23" i="23"/>
  <c r="BF18" i="23"/>
  <c r="BC13" i="23"/>
  <c r="BD4" i="23"/>
  <c r="BA53" i="23"/>
  <c r="BC52" i="23"/>
  <c r="AY17" i="23"/>
  <c r="BK71" i="23"/>
  <c r="BK23" i="23"/>
  <c r="AW59" i="23"/>
  <c r="AV19" i="23"/>
  <c r="BF9" i="23"/>
  <c r="AW49" i="23"/>
  <c r="BF89" i="23"/>
  <c r="BH73" i="23"/>
  <c r="BR49" i="23"/>
  <c r="BJ37" i="23"/>
  <c r="BK29" i="23"/>
  <c r="BN22" i="23"/>
  <c r="AU84" i="23"/>
  <c r="BI80" i="23"/>
  <c r="AV69" i="23"/>
  <c r="BK65" i="23"/>
  <c r="BK75" i="23"/>
  <c r="AX54" i="23"/>
  <c r="AY55" i="23"/>
  <c r="BC54" i="23"/>
  <c r="BA32" i="23"/>
  <c r="BK67" i="23"/>
  <c r="BG4" i="23"/>
  <c r="AY43" i="23"/>
  <c r="BS30" i="23"/>
  <c r="BG23" i="23"/>
  <c r="BJ14" i="23"/>
  <c r="BN6" i="23"/>
  <c r="AX90" i="23"/>
  <c r="AW63" i="23"/>
  <c r="AW34" i="23"/>
  <c r="BI27" i="23"/>
  <c r="AW8" i="23"/>
  <c r="AZ65" i="23"/>
  <c r="BM32" i="23"/>
  <c r="AY23" i="23"/>
  <c r="BD17" i="23"/>
  <c r="BG39" i="23"/>
  <c r="BA59" i="23"/>
  <c r="BF21" i="23"/>
  <c r="AY40" i="23"/>
  <c r="BR45" i="23"/>
  <c r="BA23" i="23"/>
  <c r="BO8" i="23"/>
  <c r="BR53" i="23"/>
  <c r="BK38" i="23"/>
  <c r="BO22" i="23"/>
  <c r="BF36" i="23"/>
  <c r="BR91" i="23"/>
  <c r="AU50" i="23"/>
  <c r="BC34" i="23"/>
  <c r="BA16" i="23"/>
  <c r="AU9" i="23"/>
  <c r="BO51" i="23"/>
  <c r="AY21" i="23"/>
  <c r="BO11" i="23"/>
  <c r="BH78" i="23"/>
  <c r="BF28" i="23"/>
  <c r="AY31" i="23"/>
  <c r="BS13" i="23"/>
  <c r="BE40" i="23"/>
  <c r="BS57" i="23"/>
  <c r="AT25" i="23"/>
  <c r="BI14" i="23"/>
  <c r="BC60" i="23"/>
  <c r="BG15" i="23"/>
  <c r="BN5" i="23"/>
  <c r="AY7" i="23"/>
  <c r="AY70" i="23"/>
  <c r="BO62" i="23"/>
  <c r="AT8" i="23"/>
  <c r="BG47" i="23"/>
  <c r="BS14" i="23"/>
  <c r="BS11" i="23"/>
  <c r="AY45" i="23"/>
  <c r="AY65" i="23"/>
  <c r="BK52" i="23"/>
  <c r="BF69" i="23"/>
  <c r="AW50" i="23"/>
  <c r="BI38" i="23"/>
  <c r="BM22" i="23"/>
  <c r="AZ56" i="23"/>
  <c r="BA40" i="23"/>
  <c r="AZ10" i="23"/>
  <c r="BF49" i="23"/>
  <c r="AX13" i="23"/>
  <c r="BC27" i="23"/>
  <c r="AX16" i="23"/>
  <c r="BE70" i="23"/>
  <c r="BA11" i="23"/>
  <c r="AT28" i="23"/>
  <c r="AX70" i="23"/>
  <c r="AU21" i="23"/>
  <c r="AW66" i="23"/>
  <c r="BD6" i="23"/>
  <c r="I7" i="25"/>
  <c r="P7" i="25"/>
  <c r="J7" i="25"/>
  <c r="Y7" i="25"/>
  <c r="AT91" i="23"/>
  <c r="AT79" i="23"/>
  <c r="BH17" i="23"/>
  <c r="BO64" i="23"/>
  <c r="BI41" i="23"/>
  <c r="AX29" i="23"/>
  <c r="AX31" i="23"/>
  <c r="AY11" i="23"/>
  <c r="BE24" i="23"/>
  <c r="AV36" i="23"/>
  <c r="AW11" i="23"/>
  <c r="BN26" i="23"/>
  <c r="BD13" i="23"/>
  <c r="AZ76" i="23"/>
  <c r="BN13" i="23"/>
  <c r="AW48" i="23"/>
  <c r="BE30" i="23"/>
  <c r="BM64" i="23"/>
  <c r="BC25" i="23"/>
  <c r="BH7" i="23"/>
  <c r="BA43" i="23"/>
  <c r="AX27" i="23"/>
  <c r="BD9" i="23"/>
  <c r="BH62" i="23"/>
  <c r="BR51" i="23"/>
  <c r="BI16" i="23"/>
  <c r="BK12" i="23"/>
  <c r="BH8" i="23"/>
  <c r="AZ68" i="23"/>
  <c r="BF35" i="23"/>
  <c r="BJ21" i="23"/>
  <c r="BF11" i="23"/>
  <c r="BE52" i="23"/>
  <c r="BI29" i="23"/>
  <c r="AZ17" i="23"/>
  <c r="BJ9" i="23"/>
  <c r="BR17" i="23"/>
  <c r="BI9" i="23"/>
  <c r="AX25" i="23"/>
  <c r="BI6" i="23"/>
  <c r="BC61" i="23"/>
  <c r="AZ26" i="23"/>
  <c r="BR8" i="23"/>
  <c r="AX21" i="23"/>
  <c r="BF66" i="23"/>
  <c r="AY41" i="23"/>
  <c r="BM14" i="23"/>
  <c r="BO26" i="23"/>
  <c r="BR54" i="23"/>
  <c r="AV4" i="23"/>
  <c r="AV7" i="23"/>
  <c r="BE17" i="23"/>
  <c r="BO58" i="23"/>
  <c r="V7" i="25"/>
  <c r="Y8" i="22"/>
  <c r="AT49" i="23"/>
  <c r="H7" i="25"/>
  <c r="BN11" i="23"/>
  <c r="AT86" i="23"/>
  <c r="AY78" i="23"/>
  <c r="AV17" i="23"/>
  <c r="BM63" i="23"/>
  <c r="BH57" i="23"/>
  <c r="BG20" i="23"/>
  <c r="BI40" i="23"/>
  <c r="BA90" i="23"/>
  <c r="BO9" i="23"/>
  <c r="AX34" i="23"/>
  <c r="BR7" i="23"/>
  <c r="BM9" i="23"/>
  <c r="BG56" i="23"/>
  <c r="BJ18" i="23"/>
  <c r="BR48" i="23"/>
  <c r="AT68" i="23"/>
  <c r="AT47" i="23"/>
  <c r="AU72" i="23"/>
  <c r="BA29" i="23"/>
  <c r="BS54" i="23"/>
  <c r="AZ12" i="23"/>
  <c r="AY24" i="23"/>
  <c r="BG14" i="23"/>
  <c r="BA25" i="23"/>
  <c r="BE11" i="23"/>
  <c r="AV37" i="23"/>
  <c r="BR25" i="23"/>
  <c r="BM66" i="23"/>
  <c r="BC23" i="23"/>
  <c r="AU59" i="23"/>
  <c r="AW57" i="23"/>
  <c r="AZ50" i="23"/>
  <c r="BC43" i="23"/>
  <c r="BG36" i="23"/>
  <c r="BO27" i="23"/>
  <c r="BK21" i="23"/>
  <c r="AV12" i="23"/>
  <c r="BA56" i="23"/>
  <c r="BK48" i="23"/>
  <c r="BG8" i="23"/>
  <c r="BM49" i="23"/>
  <c r="BJ28" i="23"/>
  <c r="BC15" i="23"/>
  <c r="AW40" i="23"/>
  <c r="AZ22" i="23"/>
  <c r="AZ11" i="23"/>
  <c r="BR52" i="23"/>
  <c r="BK7" i="23"/>
  <c r="AV51" i="23"/>
  <c r="AV8" i="23"/>
  <c r="BO5" i="23"/>
  <c r="AA7" i="25"/>
  <c r="W7" i="25"/>
  <c r="AW13" i="23"/>
  <c r="BJ57" i="23"/>
  <c r="BA85" i="23"/>
  <c r="BR35" i="23"/>
  <c r="BC50" i="23"/>
  <c r="AV27" i="23"/>
  <c r="AX14" i="23"/>
  <c r="BS33" i="23"/>
  <c r="BI5" i="23"/>
  <c r="BJ83" i="23"/>
  <c r="BO44" i="23"/>
  <c r="AT11" i="23"/>
  <c r="BE34" i="23"/>
  <c r="BE36" i="23"/>
  <c r="BF47" i="23"/>
  <c r="BE8" i="23"/>
  <c r="AW21" i="23"/>
  <c r="BN38" i="23"/>
  <c r="BH36" i="23"/>
  <c r="AV22" i="23"/>
  <c r="BM5" i="23"/>
  <c r="BF8" i="23"/>
  <c r="BC88" i="23"/>
  <c r="BO16" i="23"/>
  <c r="BS52" i="23"/>
  <c r="BG35" i="23"/>
  <c r="BF26" i="23"/>
  <c r="BE15" i="23"/>
  <c r="BH4" i="23"/>
  <c r="BI47" i="23"/>
  <c r="BJ20" i="23"/>
  <c r="BH46" i="23"/>
  <c r="BG27" i="23"/>
  <c r="BD14" i="23"/>
  <c r="BG61" i="23"/>
  <c r="AZ16" i="23"/>
  <c r="AU79" i="23"/>
  <c r="AY46" i="23"/>
  <c r="BG12" i="23"/>
  <c r="BC41" i="23"/>
  <c r="BN7" i="23"/>
  <c r="BN60" i="23"/>
  <c r="BR18" i="23"/>
  <c r="BM60" i="23"/>
  <c r="AT19" i="23"/>
  <c r="BI13" i="23"/>
  <c r="BC24" i="23"/>
  <c r="BS48" i="23"/>
  <c r="BR27" i="23"/>
  <c r="AB8" i="22"/>
  <c r="BN16" i="23"/>
  <c r="AX22" i="23"/>
  <c r="BI61" i="23"/>
  <c r="AY83" i="23"/>
  <c r="AU47" i="23"/>
  <c r="BK25" i="23"/>
  <c r="AZ46" i="23"/>
  <c r="BA61" i="23"/>
  <c r="AU29" i="23"/>
  <c r="AY86" i="23"/>
  <c r="AU33" i="23"/>
  <c r="AW5" i="23"/>
  <c r="AV52" i="23"/>
  <c r="BO77" i="23"/>
  <c r="BH43" i="23"/>
  <c r="AX7" i="23"/>
  <c r="AW85" i="23"/>
  <c r="BI35" i="23"/>
  <c r="AU5" i="23"/>
  <c r="BD18" i="23"/>
  <c r="BJ30" i="23"/>
  <c r="BO15" i="23"/>
  <c r="AV10" i="23"/>
  <c r="AW51" i="23"/>
  <c r="AZ58" i="23"/>
  <c r="AY42" i="23"/>
  <c r="BF34" i="23"/>
  <c r="BG11" i="23"/>
  <c r="BK86" i="23"/>
  <c r="BI46" i="23"/>
  <c r="AZ25" i="23"/>
  <c r="BD59" i="23"/>
  <c r="BI57" i="23"/>
  <c r="BN24" i="23"/>
  <c r="BE9" i="23"/>
  <c r="BH70" i="23"/>
  <c r="BS74" i="23"/>
  <c r="BS80" i="23"/>
  <c r="AV46" i="23"/>
  <c r="BG55" i="23"/>
  <c r="BI24" i="23"/>
  <c r="BO43" i="23"/>
  <c r="BF55" i="23"/>
  <c r="BS32" i="23"/>
  <c r="BA45" i="23"/>
  <c r="AU41" i="23"/>
  <c r="BJ29" i="23"/>
  <c r="AU6" i="23"/>
  <c r="BC5" i="23"/>
  <c r="BN17" i="23"/>
  <c r="BI33" i="23"/>
  <c r="BK77" i="23"/>
  <c r="BI50" i="23"/>
  <c r="BG34" i="23"/>
  <c r="BN21" i="23"/>
  <c r="BK6" i="23"/>
  <c r="BD29" i="23"/>
  <c r="BE42" i="23"/>
  <c r="BS81" i="23"/>
  <c r="BM48" i="23"/>
  <c r="BS24" i="23"/>
  <c r="BK20" i="23"/>
  <c r="BC10" i="23"/>
  <c r="AZ63" i="23"/>
  <c r="BH5" i="23"/>
  <c r="BG38" i="23"/>
  <c r="BI12" i="23"/>
  <c r="BC94" i="23"/>
  <c r="AW53" i="23"/>
  <c r="BR14" i="23"/>
  <c r="BF61" i="23"/>
  <c r="BD20" i="23"/>
  <c r="BC11" i="23"/>
  <c r="BK51" i="23"/>
  <c r="AY20" i="23"/>
  <c r="BJ51" i="23"/>
  <c r="AW28" i="23"/>
  <c r="AU15" i="23"/>
  <c r="BD51" i="23"/>
  <c r="BS9" i="23"/>
  <c r="BO39" i="23"/>
  <c r="BK34" i="23"/>
  <c r="BK4" i="23"/>
  <c r="AW41" i="23"/>
  <c r="BE6" i="23"/>
  <c r="AB7" i="25"/>
  <c r="U8" i="22"/>
  <c r="BI84" i="23"/>
  <c r="BS78" i="23"/>
  <c r="BS45" i="23"/>
  <c r="BH10" i="23"/>
  <c r="BK31" i="23"/>
  <c r="AZ59" i="23"/>
  <c r="AV48" i="23"/>
  <c r="BN43" i="23"/>
  <c r="BD80" i="23"/>
  <c r="BN27" i="23"/>
  <c r="AW6" i="23"/>
  <c r="BI21" i="23"/>
  <c r="BG5" i="23"/>
  <c r="BA7" i="23"/>
  <c r="AU38" i="23"/>
  <c r="BR11" i="23"/>
  <c r="BM7" i="23"/>
  <c r="AY22" i="23"/>
  <c r="BN20" i="23"/>
  <c r="BE31" i="23"/>
  <c r="BR63" i="23"/>
  <c r="BK35" i="23"/>
  <c r="BI10" i="23"/>
  <c r="V8" i="22"/>
  <c r="BF5" i="23"/>
  <c r="BH64" i="23"/>
  <c r="BN8" i="23"/>
  <c r="BG41" i="23"/>
  <c r="BE14" i="23"/>
  <c r="BF14" i="23"/>
  <c r="BJ36" i="23"/>
  <c r="BS6" i="23"/>
  <c r="BH6" i="23"/>
  <c r="BK55" i="23"/>
  <c r="BD42" i="23"/>
  <c r="BM55" i="23"/>
  <c r="AX4" i="23"/>
  <c r="BC14" i="23"/>
  <c r="BH54" i="23"/>
  <c r="AY18" i="23"/>
  <c r="BG32" i="23"/>
  <c r="BK82" i="23"/>
  <c r="BI59" i="23"/>
  <c r="BJ40" i="23"/>
  <c r="BF48" i="23"/>
  <c r="BK17" i="23"/>
  <c r="AT43" i="23"/>
  <c r="AU8" i="23"/>
  <c r="AZ70" i="23"/>
  <c r="BK79" i="23"/>
  <c r="BO57" i="23"/>
  <c r="BR50" i="23"/>
  <c r="AZ41" i="23"/>
  <c r="BO36" i="23"/>
  <c r="BJ47" i="23"/>
  <c r="BE33" i="23"/>
  <c r="BF52" i="23"/>
  <c r="BD26" i="23"/>
  <c r="BG6" i="23"/>
  <c r="BF6" i="23"/>
  <c r="AV21" i="23"/>
  <c r="BI18" i="23"/>
  <c r="AT14" i="23"/>
  <c r="BK85" i="23"/>
  <c r="K7" i="25"/>
  <c r="AZ7" i="23"/>
  <c r="BR73" i="23"/>
  <c r="BH15" i="23"/>
  <c r="Z7" i="25"/>
  <c r="AY52" i="23"/>
  <c r="BG19" i="23"/>
  <c r="AX24" i="23"/>
  <c r="BA4" i="23"/>
  <c r="BC42" i="23"/>
  <c r="BO38" i="23"/>
  <c r="BK19" i="23"/>
  <c r="BJ13" i="23"/>
  <c r="L7" i="25"/>
  <c r="BD50" i="23"/>
  <c r="AY64" i="23"/>
  <c r="BH31" i="23"/>
  <c r="BM70" i="23"/>
  <c r="BN50" i="23"/>
  <c r="AZ35" i="23"/>
  <c r="BD8" i="23"/>
  <c r="X8" i="22"/>
  <c r="BO4" i="23"/>
  <c r="BJ12" i="23"/>
  <c r="BG9" i="23"/>
  <c r="BM37" i="23"/>
  <c r="BF4" i="23"/>
  <c r="BR38" i="23"/>
  <c r="BI36" i="23"/>
  <c r="AW72" i="23"/>
  <c r="BA57" i="23"/>
  <c r="BO45" i="23"/>
  <c r="AX55" i="23"/>
  <c r="AU53" i="23"/>
  <c r="BJ33" i="23"/>
  <c r="BN36" i="23"/>
  <c r="BJ77" i="23"/>
  <c r="BH19" i="23"/>
  <c r="BK76" i="23"/>
  <c r="AY25" i="23"/>
  <c r="BJ6" i="23"/>
  <c r="BN10" i="23"/>
  <c r="AW19" i="23"/>
  <c r="BR26" i="23"/>
  <c r="BM11" i="23"/>
  <c r="BR9" i="23"/>
  <c r="BS22" i="23"/>
  <c r="BI43" i="23"/>
  <c r="Z8" i="22"/>
  <c r="W8" i="22"/>
  <c r="BC18" i="23"/>
  <c r="M7" i="25"/>
  <c r="BR56" i="23"/>
  <c r="AX40" i="23"/>
  <c r="BR60" i="23"/>
  <c r="AW27" i="23"/>
  <c r="N7" i="25"/>
  <c r="AT35" i="23"/>
  <c r="BE12" i="23"/>
  <c r="BD37" i="23"/>
  <c r="BM24" i="23"/>
  <c r="AT50" i="23"/>
  <c r="BG22" i="23"/>
  <c r="AY39" i="23"/>
  <c r="BK15" i="23"/>
  <c r="BK30" i="23"/>
  <c r="BG33" i="23"/>
  <c r="BR6" i="23"/>
  <c r="BG43" i="23"/>
  <c r="BC17" i="23"/>
  <c r="BG69" i="23"/>
  <c r="BJ46" i="23"/>
  <c r="AX74" i="23"/>
  <c r="BR24" i="23"/>
  <c r="BD69" i="23"/>
  <c r="AU24" i="23"/>
  <c r="BS18" i="23"/>
  <c r="BO25" i="23"/>
  <c r="AV28" i="23"/>
  <c r="BS20" i="23"/>
  <c r="AZ9" i="23"/>
  <c r="BR40" i="23"/>
  <c r="X7" i="25"/>
  <c r="AT23" i="23"/>
  <c r="AW20" i="23"/>
  <c r="BC69" i="23"/>
  <c r="BC39" i="23"/>
  <c r="BM19" i="23"/>
  <c r="AX37" i="23"/>
  <c r="BO42" i="23"/>
  <c r="AX15" i="23"/>
  <c r="AX28" i="23"/>
  <c r="AZ6" i="23"/>
  <c r="BJ48" i="23"/>
  <c r="BI48" i="23"/>
  <c r="BA47" i="23"/>
  <c r="AT39" i="23"/>
  <c r="BK32" i="23"/>
  <c r="AY27" i="23"/>
  <c r="BF31" i="23"/>
  <c r="BG68" i="23"/>
  <c r="BJ45" i="23"/>
  <c r="BE18" i="23"/>
  <c r="AW9" i="23"/>
  <c r="BC62" i="23"/>
  <c r="BD27" i="23"/>
  <c r="BK24" i="23"/>
  <c r="AY4" i="23"/>
  <c r="BR75" i="23"/>
  <c r="BJ7" i="23"/>
  <c r="BH13" i="23"/>
  <c r="BH61" i="23"/>
  <c r="BA26" i="23"/>
  <c r="BE21" i="23"/>
  <c r="AY16" i="23"/>
  <c r="BN40" i="23"/>
  <c r="BF44" i="23"/>
  <c r="BA5" i="23"/>
  <c r="BH40" i="23"/>
  <c r="BC32" i="23"/>
  <c r="BF12" i="23"/>
  <c r="AX56" i="23"/>
  <c r="BO14" i="23"/>
  <c r="AW4" i="23"/>
  <c r="AA8" i="22"/>
  <c r="BR37" i="23"/>
  <c r="BM23" i="23"/>
  <c r="AU23" i="23"/>
  <c r="BM10" i="23"/>
  <c r="BS68" i="23"/>
  <c r="BJ38" i="23"/>
  <c r="BE35" i="23"/>
  <c r="BO66" i="23"/>
  <c r="AT16" i="23"/>
  <c r="BD11" i="23"/>
  <c r="BO85" i="23"/>
  <c r="BR64" i="23"/>
  <c r="AU18" i="23"/>
  <c r="BN35" i="23"/>
  <c r="BF17" i="23"/>
  <c r="BJ16" i="23"/>
  <c r="BD33" i="23"/>
  <c r="AT38" i="23"/>
  <c r="BJ24" i="23"/>
  <c r="BD30" i="23"/>
  <c r="BG44" i="23"/>
  <c r="BJ71" i="23"/>
  <c r="AT36" i="23"/>
  <c r="AZ8" i="23"/>
  <c r="AV83" i="23"/>
  <c r="BR20" i="23"/>
  <c r="BD64" i="23"/>
  <c r="BH68" i="23"/>
  <c r="BF37" i="23"/>
  <c r="BS47" i="23"/>
  <c r="AY12" i="23"/>
  <c r="AU12" i="23"/>
  <c r="AX9" i="23"/>
  <c r="BG46" i="23"/>
  <c r="AT46" i="23"/>
  <c r="BH33" i="23"/>
  <c r="T7" i="25"/>
  <c r="AX17" i="23"/>
  <c r="BC64" i="23"/>
  <c r="BR5" i="23"/>
  <c r="BK61" i="23"/>
  <c r="BR47" i="23"/>
  <c r="BH21" i="23"/>
  <c r="AW15" i="23"/>
  <c r="AV40" i="23"/>
  <c r="U7" i="25"/>
  <c r="BS79" i="23"/>
  <c r="BE60" i="23"/>
  <c r="BE4" i="23"/>
  <c r="AU70" i="23"/>
  <c r="BR22" i="23"/>
  <c r="AW12" i="23"/>
  <c r="BG29" i="23"/>
  <c r="BH30" i="23"/>
  <c r="BI15" i="23"/>
  <c r="BR41" i="23"/>
  <c r="BD7" i="23"/>
  <c r="BA17" i="23"/>
  <c r="AZ13" i="23"/>
  <c r="AY56" i="23"/>
  <c r="BR15" i="23"/>
  <c r="BO17" i="23"/>
  <c r="BJ15" i="23"/>
  <c r="O7" i="25"/>
  <c r="BR31" i="23"/>
  <c r="BO7" i="23"/>
  <c r="AX6" i="23"/>
  <c r="AY13" i="23"/>
  <c r="AZ23" i="23"/>
  <c r="AV65" i="23"/>
  <c r="AY10" i="23"/>
  <c r="BR12" i="23"/>
  <c r="BG62" i="23"/>
  <c r="BJ26" i="23"/>
  <c r="BS15" i="23"/>
  <c r="AV11" i="23"/>
  <c r="BM40" i="23"/>
  <c r="BC30" i="23"/>
  <c r="BN54" i="23"/>
  <c r="BC63" i="23"/>
  <c r="AX66" i="23"/>
  <c r="AT5" i="23"/>
  <c r="BM38" i="23"/>
  <c r="BN61" i="23"/>
  <c r="BK22" i="23"/>
  <c r="BN56" i="23"/>
  <c r="AC8" i="22"/>
  <c r="AX91" i="23"/>
  <c r="BA13" i="23"/>
  <c r="AV14" i="23"/>
  <c r="AZ27" i="23"/>
  <c r="BM17" i="23"/>
  <c r="AU69" i="23"/>
  <c r="AZ61" i="23"/>
  <c r="AW71" i="23"/>
  <c r="BE45" i="23"/>
  <c r="AT57" i="23"/>
  <c r="BF77" i="23"/>
  <c r="BN9" i="23"/>
  <c r="BI25" i="23"/>
  <c r="AU22" i="23"/>
  <c r="BC29" i="23"/>
  <c r="AX65" i="23"/>
  <c r="AZ5" i="23"/>
  <c r="BN47" i="23"/>
  <c r="BS5" i="23"/>
  <c r="BA10" i="23"/>
  <c r="BG28" i="23"/>
  <c r="AX41" i="23"/>
  <c r="BS46" i="23"/>
  <c r="BD60" i="23"/>
  <c r="BC7" i="23"/>
  <c r="BN4" i="23"/>
  <c r="BC53" i="23"/>
  <c r="BD12" i="23"/>
  <c r="AU11" i="23"/>
  <c r="BU15" i="23"/>
  <c r="BU41" i="23"/>
  <c r="BU52" i="23"/>
  <c r="BU38" i="23"/>
  <c r="BU90" i="23"/>
  <c r="BU78" i="23"/>
  <c r="BU70" i="23"/>
  <c r="BY55" i="23"/>
  <c r="BY31" i="23"/>
  <c r="BY56" i="23"/>
  <c r="BY37" i="23"/>
  <c r="BY78" i="23"/>
  <c r="BY54" i="23"/>
  <c r="BY69" i="23"/>
  <c r="BY68" i="23"/>
  <c r="CC43" i="23"/>
  <c r="CC17" i="23"/>
  <c r="CC5" i="23"/>
  <c r="CC50" i="23"/>
  <c r="CC65" i="23"/>
  <c r="CC58" i="23"/>
  <c r="CC59" i="23"/>
  <c r="BP67" i="23"/>
  <c r="BP13" i="23"/>
  <c r="BP27" i="23"/>
  <c r="BP36" i="23"/>
  <c r="BP76" i="23"/>
  <c r="BP28" i="23"/>
  <c r="BP81" i="23"/>
  <c r="BP49" i="23"/>
  <c r="BT7" i="23"/>
  <c r="BT18" i="23"/>
  <c r="BT33" i="23"/>
  <c r="BT49" i="23"/>
  <c r="BT68" i="23"/>
  <c r="BT40" i="23"/>
  <c r="BT38" i="23"/>
  <c r="BT90" i="23"/>
  <c r="BW83" i="23"/>
  <c r="BW16" i="23"/>
  <c r="BW37" i="23"/>
  <c r="BW28" i="23"/>
  <c r="BW77" i="23"/>
  <c r="BW72" i="23"/>
  <c r="BW70" i="23"/>
  <c r="BQ73" i="23"/>
  <c r="BQ67" i="23"/>
  <c r="BQ38" i="23"/>
  <c r="BQ43" i="23"/>
  <c r="BQ55" i="23"/>
  <c r="BQ16" i="23"/>
  <c r="BQ83" i="23"/>
  <c r="BQ75" i="23"/>
  <c r="BU68" i="23"/>
  <c r="BU24" i="23"/>
  <c r="BU59" i="23"/>
  <c r="BU50" i="23"/>
  <c r="W7" i="22"/>
  <c r="BU9" i="23"/>
  <c r="BU13" i="23"/>
  <c r="BU5" i="23"/>
  <c r="BU44" i="23"/>
  <c r="BU39" i="23"/>
  <c r="BU17" i="23"/>
  <c r="BU71" i="23"/>
  <c r="BU84" i="23"/>
  <c r="BY8" i="23"/>
  <c r="BY35" i="23"/>
  <c r="BY26" i="23"/>
  <c r="BY44" i="23"/>
  <c r="BY90" i="23"/>
  <c r="BY24" i="23"/>
  <c r="BY80" i="23"/>
  <c r="CC24" i="23"/>
  <c r="CC12" i="23"/>
  <c r="CC30" i="23"/>
  <c r="CC4" i="23"/>
  <c r="CC29" i="23"/>
  <c r="CC73" i="23"/>
  <c r="CC28" i="23"/>
  <c r="CC81" i="23"/>
  <c r="BP75" i="23"/>
  <c r="BP50" i="23"/>
  <c r="BP12" i="23"/>
  <c r="BP68" i="23"/>
  <c r="BP71" i="23"/>
  <c r="BP84" i="23"/>
  <c r="BP91" i="23"/>
  <c r="BP89" i="23"/>
  <c r="BT77" i="23"/>
  <c r="BT62" i="23"/>
  <c r="BT21" i="23"/>
  <c r="BT72" i="23"/>
  <c r="BT26" i="23"/>
  <c r="BT64" i="23"/>
  <c r="BT53" i="23"/>
  <c r="BW53" i="23"/>
  <c r="BW32" i="23"/>
  <c r="BW49" i="23"/>
  <c r="BW46" i="23"/>
  <c r="BW41" i="23"/>
  <c r="BW71" i="23"/>
  <c r="BW84" i="23"/>
  <c r="BW90" i="23"/>
  <c r="BQ60" i="23"/>
  <c r="BQ15" i="23"/>
  <c r="BQ27" i="23"/>
  <c r="BQ42" i="23"/>
  <c r="BQ81" i="23"/>
  <c r="BQ35" i="23"/>
  <c r="BQ91" i="23"/>
  <c r="BU40" i="23"/>
  <c r="BU29" i="23"/>
  <c r="BU23" i="23"/>
  <c r="BU91" i="23"/>
  <c r="BY5" i="23"/>
  <c r="AB7" i="22"/>
  <c r="BU19" i="23"/>
  <c r="BU56" i="23"/>
  <c r="BU8" i="23"/>
  <c r="BU16" i="23"/>
  <c r="BU49" i="23"/>
  <c r="BU20" i="23"/>
  <c r="BU89" i="23"/>
  <c r="BU87" i="23"/>
  <c r="BY79" i="23"/>
  <c r="BY67" i="23"/>
  <c r="BY48" i="23"/>
  <c r="BY52" i="23"/>
  <c r="BY70" i="23"/>
  <c r="BY27" i="23"/>
  <c r="BY81" i="23"/>
  <c r="CC8" i="23"/>
  <c r="CC84" i="23"/>
  <c r="CC41" i="23"/>
  <c r="CC7" i="23"/>
  <c r="CC47" i="23"/>
  <c r="CC91" i="23"/>
  <c r="CC38" i="23"/>
  <c r="CC63" i="23"/>
  <c r="BP26" i="23"/>
  <c r="BP4" i="23"/>
  <c r="BP45" i="23"/>
  <c r="BP32" i="23"/>
  <c r="BP74" i="23"/>
  <c r="BP85" i="23"/>
  <c r="BP31" i="23"/>
  <c r="BP92" i="23"/>
  <c r="BT9" i="23"/>
  <c r="BT66" i="23"/>
  <c r="BT30" i="23"/>
  <c r="BT92" i="23"/>
  <c r="BT37" i="23"/>
  <c r="BT76" i="23"/>
  <c r="BT56" i="23"/>
  <c r="BW58" i="23"/>
  <c r="BW18" i="23"/>
  <c r="BW81" i="23"/>
  <c r="BW47" i="23"/>
  <c r="BW51" i="23"/>
  <c r="BW39" i="23"/>
  <c r="BW85" i="23"/>
  <c r="BW88" i="23"/>
  <c r="BQ14" i="23"/>
  <c r="BQ41" i="23"/>
  <c r="BQ40" i="23"/>
  <c r="BQ36" i="23"/>
  <c r="BQ86" i="23"/>
  <c r="BQ49" i="23"/>
  <c r="BQ92" i="23"/>
  <c r="AC7" i="22"/>
  <c r="BU12" i="23"/>
  <c r="BU11" i="23"/>
  <c r="BU60" i="23"/>
  <c r="BU94" i="23"/>
  <c r="BY11" i="23"/>
  <c r="Z7" i="22"/>
  <c r="BU18" i="23"/>
  <c r="BU6" i="23"/>
  <c r="BU14" i="23"/>
  <c r="BU33" i="23"/>
  <c r="BU57" i="23"/>
  <c r="BU26" i="23"/>
  <c r="BU85" i="23"/>
  <c r="BU92" i="23"/>
  <c r="BY22" i="23"/>
  <c r="BY16" i="23"/>
  <c r="BY89" i="23"/>
  <c r="BY51" i="23"/>
  <c r="BY84" i="23"/>
  <c r="BY50" i="23"/>
  <c r="BY83" i="23"/>
  <c r="CC39" i="23"/>
  <c r="CC52" i="23"/>
  <c r="CC27" i="23"/>
  <c r="CC13" i="23"/>
  <c r="CC45" i="23"/>
  <c r="CC90" i="23"/>
  <c r="CC94" i="23"/>
  <c r="CC69" i="23"/>
  <c r="BP11" i="23"/>
  <c r="BP24" i="23"/>
  <c r="BP63" i="23"/>
  <c r="BP65" i="23"/>
  <c r="BP16" i="23"/>
  <c r="BP66" i="23"/>
  <c r="BP37" i="23"/>
  <c r="BT27" i="23"/>
  <c r="BT42" i="23"/>
  <c r="BT36" i="23"/>
  <c r="BT65" i="23"/>
  <c r="BT67" i="23"/>
  <c r="BT61" i="23"/>
  <c r="BT87" i="23"/>
  <c r="BT86" i="23"/>
  <c r="BW50" i="23"/>
  <c r="BW30" i="23"/>
  <c r="BW25" i="23"/>
  <c r="BW5" i="23"/>
  <c r="BW69" i="23"/>
  <c r="BU4" i="23"/>
  <c r="BU27" i="23"/>
  <c r="BU22" i="23"/>
  <c r="BU43" i="23"/>
  <c r="BU75" i="23"/>
  <c r="BU37" i="23"/>
  <c r="BU61" i="23"/>
  <c r="BU93" i="23"/>
  <c r="BY28" i="23"/>
  <c r="BY32" i="23"/>
  <c r="BY25" i="23"/>
  <c r="BY82" i="23"/>
  <c r="BY91" i="23"/>
  <c r="BY76" i="23"/>
  <c r="BY92" i="23"/>
  <c r="CC55" i="23"/>
  <c r="CC54" i="23"/>
  <c r="CC70" i="23"/>
  <c r="CC62" i="23"/>
  <c r="CC46" i="23"/>
  <c r="CC87" i="23"/>
  <c r="CC56" i="23"/>
  <c r="CC72" i="23"/>
  <c r="BP14" i="23"/>
  <c r="BP41" i="23"/>
  <c r="BP73" i="23"/>
  <c r="BP72" i="23"/>
  <c r="BP19" i="23"/>
  <c r="BP79" i="23"/>
  <c r="BP40" i="23"/>
  <c r="BT46" i="23"/>
  <c r="BT81" i="23"/>
  <c r="BT45" i="23"/>
  <c r="BT54" i="23"/>
  <c r="BT73" i="23"/>
  <c r="BT74" i="23"/>
  <c r="BT29" i="23"/>
  <c r="BT91" i="23"/>
  <c r="BW12" i="23"/>
  <c r="BW92" i="23"/>
  <c r="BW27" i="23"/>
  <c r="BW8" i="23"/>
  <c r="BW19" i="23"/>
  <c r="BW42" i="23"/>
  <c r="BW61" i="23"/>
  <c r="BQ45" i="23"/>
  <c r="BQ51" i="23"/>
  <c r="BQ48" i="23"/>
  <c r="BQ7" i="23"/>
  <c r="BQ30" i="23"/>
  <c r="BQ32" i="23"/>
  <c r="BQ65" i="23"/>
  <c r="BQ66" i="23"/>
  <c r="BU7" i="23"/>
  <c r="BU28" i="23"/>
  <c r="BU31" i="23"/>
  <c r="X7" i="22"/>
  <c r="BU65" i="23"/>
  <c r="BU36" i="23"/>
  <c r="BU48" i="23"/>
  <c r="BY7" i="23"/>
  <c r="BY4" i="23"/>
  <c r="BY43" i="23"/>
  <c r="BY93" i="23"/>
  <c r="BY65" i="23"/>
  <c r="CC14" i="23"/>
  <c r="CC71" i="23"/>
  <c r="CC85" i="23"/>
  <c r="CC76" i="23"/>
  <c r="BP21" i="23"/>
  <c r="BP39" i="23"/>
  <c r="BP70" i="23"/>
  <c r="BP56" i="23"/>
  <c r="BP58" i="23"/>
  <c r="BT4" i="23"/>
  <c r="BT70" i="23"/>
  <c r="BT23" i="23"/>
  <c r="BT44" i="23"/>
  <c r="BW17" i="23"/>
  <c r="BW93" i="23"/>
  <c r="BW59" i="23"/>
  <c r="BW62" i="23"/>
  <c r="BW89" i="23"/>
  <c r="BQ61" i="23"/>
  <c r="BQ9" i="23"/>
  <c r="BQ68" i="23"/>
  <c r="BQ28" i="23"/>
  <c r="BQ72" i="23"/>
  <c r="BY10" i="23"/>
  <c r="BY71" i="23"/>
  <c r="CC51" i="23"/>
  <c r="BP57" i="23"/>
  <c r="BT25" i="23"/>
  <c r="BW36" i="23"/>
  <c r="BW63" i="23"/>
  <c r="BQ47" i="23"/>
  <c r="BP17" i="23"/>
  <c r="BT12" i="23"/>
  <c r="BW20" i="23"/>
  <c r="BQ76" i="23"/>
  <c r="BU63" i="23"/>
  <c r="BU88" i="23"/>
  <c r="BU82" i="23"/>
  <c r="BY13" i="23"/>
  <c r="BY6" i="23"/>
  <c r="BY40" i="23"/>
  <c r="BY21" i="23"/>
  <c r="BY74" i="23"/>
  <c r="CC20" i="23"/>
  <c r="CC10" i="23"/>
  <c r="CC68" i="23"/>
  <c r="CC67" i="23"/>
  <c r="BP15" i="23"/>
  <c r="BP10" i="23"/>
  <c r="BP61" i="23"/>
  <c r="BP59" i="23"/>
  <c r="BT6" i="23"/>
  <c r="BT14" i="23"/>
  <c r="BT60" i="23"/>
  <c r="BT78" i="23"/>
  <c r="BT50" i="23"/>
  <c r="BW43" i="23"/>
  <c r="BW23" i="23"/>
  <c r="BW78" i="23"/>
  <c r="BW74" i="23"/>
  <c r="BW94" i="23"/>
  <c r="BQ26" i="23"/>
  <c r="BQ4" i="23"/>
  <c r="BQ54" i="23"/>
  <c r="BQ53" i="23"/>
  <c r="BQ82" i="23"/>
  <c r="CC86" i="23"/>
  <c r="BT52" i="23"/>
  <c r="BW75" i="23"/>
  <c r="BQ56" i="23"/>
  <c r="BU72" i="23"/>
  <c r="BU54" i="23"/>
  <c r="BU86" i="23"/>
  <c r="BY46" i="23"/>
  <c r="BY9" i="23"/>
  <c r="BY41" i="23"/>
  <c r="BY39" i="23"/>
  <c r="BY77" i="23"/>
  <c r="CC42" i="23"/>
  <c r="CC18" i="23"/>
  <c r="BU30" i="23"/>
  <c r="BU21" i="23"/>
  <c r="BU55" i="23"/>
  <c r="BY19" i="23"/>
  <c r="BY12" i="23"/>
  <c r="BY58" i="23"/>
  <c r="BY57" i="23"/>
  <c r="BY88" i="23"/>
  <c r="CC80" i="23"/>
  <c r="CC40" i="23"/>
  <c r="CC64" i="23"/>
  <c r="CC79" i="23"/>
  <c r="BP6" i="23"/>
  <c r="BP20" i="23"/>
  <c r="BP87" i="23"/>
  <c r="BP86" i="23"/>
  <c r="BT8" i="23"/>
  <c r="BT88" i="23"/>
  <c r="BT28" i="23"/>
  <c r="BT51" i="23"/>
  <c r="BT89" i="23"/>
  <c r="BW26" i="23"/>
  <c r="BW22" i="23"/>
  <c r="BW80" i="23"/>
  <c r="BW82" i="23"/>
  <c r="BQ12" i="23"/>
  <c r="BQ64" i="23"/>
  <c r="BQ13" i="23"/>
  <c r="BQ71" i="23"/>
  <c r="BQ79" i="23"/>
  <c r="BU42" i="23"/>
  <c r="BU25" i="23"/>
  <c r="BU58" i="23"/>
  <c r="BY33" i="23"/>
  <c r="BY15" i="23"/>
  <c r="BY59" i="23"/>
  <c r="BY60" i="23"/>
  <c r="CC23" i="23"/>
  <c r="CC11" i="23"/>
  <c r="CC74" i="23"/>
  <c r="CC35" i="23"/>
  <c r="CC89" i="23"/>
  <c r="BP23" i="23"/>
  <c r="BP29" i="23"/>
  <c r="BP94" i="23"/>
  <c r="BP78" i="23"/>
  <c r="BT11" i="23"/>
  <c r="BT69" i="23"/>
  <c r="BT55" i="23"/>
  <c r="BT58" i="23"/>
  <c r="BT94" i="23"/>
  <c r="BW7" i="23"/>
  <c r="BW24" i="23"/>
  <c r="BW56" i="23"/>
  <c r="BW86" i="23"/>
  <c r="BQ44" i="23"/>
  <c r="BQ6" i="23"/>
  <c r="BQ20" i="23"/>
  <c r="BQ94" i="23"/>
  <c r="BQ77" i="23"/>
  <c r="BU46" i="23"/>
  <c r="BU80" i="23"/>
  <c r="BU64" i="23"/>
  <c r="BY29" i="23"/>
  <c r="BY63" i="23"/>
  <c r="BY49" i="23"/>
  <c r="BY73" i="23"/>
  <c r="CC37" i="23"/>
  <c r="CC15" i="23"/>
  <c r="CC82" i="23"/>
  <c r="CC49" i="23"/>
  <c r="CC66" i="23"/>
  <c r="BP93" i="23"/>
  <c r="BP42" i="23"/>
  <c r="BP22" i="23"/>
  <c r="BP88" i="23"/>
  <c r="BT10" i="23"/>
  <c r="BT16" i="23"/>
  <c r="BT79" i="23"/>
  <c r="BT71" i="23"/>
  <c r="BT93" i="23"/>
  <c r="BW54" i="23"/>
  <c r="BW45" i="23"/>
  <c r="BW66" i="23"/>
  <c r="BW87" i="23"/>
  <c r="BQ18" i="23"/>
  <c r="BQ23" i="23"/>
  <c r="BQ29" i="23"/>
  <c r="BQ74" i="23"/>
  <c r="BQ90" i="23"/>
  <c r="BQ78" i="23"/>
  <c r="BP64" i="23"/>
  <c r="BT82" i="23"/>
  <c r="BW9" i="23"/>
  <c r="BQ39" i="23"/>
  <c r="BQ85" i="23"/>
  <c r="BU47" i="23"/>
  <c r="BU83" i="23"/>
  <c r="BU67" i="23"/>
  <c r="BY64" i="23"/>
  <c r="BY17" i="23"/>
  <c r="BY66" i="23"/>
  <c r="BY85" i="23"/>
  <c r="CC21" i="23"/>
  <c r="CC92" i="23"/>
  <c r="CC32" i="23"/>
  <c r="CC16" i="23"/>
  <c r="CC75" i="23"/>
  <c r="BP18" i="23"/>
  <c r="BP33" i="23"/>
  <c r="BP25" i="23"/>
  <c r="BP34" i="23"/>
  <c r="BT15" i="23"/>
  <c r="BT34" i="23"/>
  <c r="BT75" i="23"/>
  <c r="BT85" i="23"/>
  <c r="BW13" i="23"/>
  <c r="BW6" i="23"/>
  <c r="BW52" i="23"/>
  <c r="BW57" i="23"/>
  <c r="BW64" i="23"/>
  <c r="BQ50" i="23"/>
  <c r="BQ93" i="23"/>
  <c r="BQ21" i="23"/>
  <c r="BQ46" i="23"/>
  <c r="BQ88" i="23"/>
  <c r="BQ37" i="23"/>
  <c r="BQ89" i="23"/>
  <c r="BU35" i="23"/>
  <c r="BU45" i="23"/>
  <c r="BY61" i="23"/>
  <c r="BY36" i="23"/>
  <c r="CC26" i="23"/>
  <c r="CC44" i="23"/>
  <c r="BP44" i="23"/>
  <c r="BP30" i="23"/>
  <c r="BP46" i="23"/>
  <c r="BT57" i="23"/>
  <c r="BT32" i="23"/>
  <c r="BW10" i="23"/>
  <c r="BW55" i="23"/>
  <c r="BW73" i="23"/>
  <c r="BQ8" i="23"/>
  <c r="BQ19" i="23"/>
  <c r="BU79" i="23"/>
  <c r="BY45" i="23"/>
  <c r="BY87" i="23"/>
  <c r="CC31" i="23"/>
  <c r="CC25" i="23"/>
  <c r="BP77" i="23"/>
  <c r="BP48" i="23"/>
  <c r="BP52" i="23"/>
  <c r="BT22" i="23"/>
  <c r="BT35" i="23"/>
  <c r="BW15" i="23"/>
  <c r="BW31" i="23"/>
  <c r="BQ24" i="23"/>
  <c r="BQ34" i="23"/>
  <c r="BQ63" i="23"/>
  <c r="BU32" i="23"/>
  <c r="BU81" i="23"/>
  <c r="BY42" i="23"/>
  <c r="BY62" i="23"/>
  <c r="CC61" i="23"/>
  <c r="CC57" i="23"/>
  <c r="BP47" i="23"/>
  <c r="BP54" i="23"/>
  <c r="BP55" i="23"/>
  <c r="BT31" i="23"/>
  <c r="BT41" i="23"/>
  <c r="BW29" i="23"/>
  <c r="BW60" i="23"/>
  <c r="BQ59" i="23"/>
  <c r="BQ31" i="23"/>
  <c r="BQ69" i="23"/>
  <c r="BU10" i="23"/>
  <c r="BU74" i="23"/>
  <c r="BY53" i="23"/>
  <c r="CC36" i="23"/>
  <c r="CC77" i="23"/>
  <c r="BP53" i="23"/>
  <c r="BP90" i="23"/>
  <c r="BT48" i="23"/>
  <c r="BW48" i="23"/>
  <c r="BW91" i="23"/>
  <c r="BQ84" i="23"/>
  <c r="CC93" i="23"/>
  <c r="BP82" i="23"/>
  <c r="BT59" i="23"/>
  <c r="BQ62" i="23"/>
  <c r="BU51" i="23"/>
  <c r="BU34" i="23"/>
  <c r="BU73" i="23"/>
  <c r="BY14" i="23"/>
  <c r="BY23" i="23"/>
  <c r="BY72" i="23"/>
  <c r="BY86" i="23"/>
  <c r="CC6" i="23"/>
  <c r="CC34" i="23"/>
  <c r="CC48" i="23"/>
  <c r="CC19" i="23"/>
  <c r="CC78" i="23"/>
  <c r="BP7" i="23"/>
  <c r="BP80" i="23"/>
  <c r="BP35" i="23"/>
  <c r="BP43" i="23"/>
  <c r="BT13" i="23"/>
  <c r="BT43" i="23"/>
  <c r="BT80" i="23"/>
  <c r="BT84" i="23"/>
  <c r="BW21" i="23"/>
  <c r="BW33" i="23"/>
  <c r="BW11" i="23"/>
  <c r="BW68" i="23"/>
  <c r="BW67" i="23"/>
  <c r="BQ11" i="23"/>
  <c r="BQ58" i="23"/>
  <c r="BQ70" i="23"/>
  <c r="BU76" i="23"/>
  <c r="BY38" i="23"/>
  <c r="BY94" i="23"/>
  <c r="CC33" i="23"/>
  <c r="CC22" i="23"/>
  <c r="BP51" i="23"/>
  <c r="BP38" i="23"/>
  <c r="BT19" i="23"/>
  <c r="BT83" i="23"/>
  <c r="BW44" i="23"/>
  <c r="BW14" i="23"/>
  <c r="BQ17" i="23"/>
  <c r="BQ33" i="23"/>
  <c r="BQ80" i="23"/>
  <c r="BU66" i="23"/>
  <c r="BU62" i="23"/>
  <c r="BY20" i="23"/>
  <c r="BY47" i="23"/>
  <c r="CC60" i="23"/>
  <c r="CC53" i="23"/>
  <c r="BP9" i="23"/>
  <c r="BP60" i="23"/>
  <c r="BT63" i="23"/>
  <c r="BT17" i="23"/>
  <c r="BW65" i="23"/>
  <c r="BW34" i="23"/>
  <c r="BW76" i="23"/>
  <c r="BQ87" i="23"/>
  <c r="BQ22" i="23"/>
  <c r="Y7" i="22"/>
  <c r="BU53" i="23"/>
  <c r="BU77" i="23"/>
  <c r="BY34" i="23"/>
  <c r="BY75" i="23"/>
  <c r="CC9" i="23"/>
  <c r="CC88" i="23"/>
  <c r="BP5" i="23"/>
  <c r="BP69" i="23"/>
  <c r="BT5" i="23"/>
  <c r="BT20" i="23"/>
  <c r="BW4" i="23"/>
  <c r="BW35" i="23"/>
  <c r="BW79" i="23"/>
  <c r="BQ57" i="23"/>
  <c r="BQ25" i="23"/>
  <c r="BU69" i="23"/>
  <c r="BY30" i="23"/>
  <c r="BY18" i="23"/>
  <c r="CC83" i="23"/>
  <c r="BP8" i="23"/>
  <c r="BP83" i="23"/>
  <c r="BT39" i="23"/>
  <c r="BT47" i="23"/>
  <c r="BW40" i="23"/>
  <c r="BQ5" i="23"/>
  <c r="BQ52" i="23"/>
  <c r="BP62" i="23"/>
  <c r="BT24" i="23"/>
  <c r="BW38" i="23"/>
  <c r="BQ10" i="23"/>
  <c r="S6" i="22" l="1" a="1"/>
  <c r="S6" i="22" s="1"/>
  <c r="S8" i="22" a="1"/>
  <c r="S8" i="22" s="1"/>
  <c r="S7" i="22" a="1"/>
  <c r="S7" i="22" s="1"/>
  <c r="J40" i="18"/>
  <c r="I40" i="18"/>
  <c r="H40" i="18"/>
  <c r="G40" i="18"/>
  <c r="F40" i="18"/>
  <c r="BU95" i="23"/>
  <c r="BU96" i="23"/>
  <c r="BU97" i="23"/>
  <c r="BQ95" i="23"/>
  <c r="BQ96" i="23"/>
  <c r="BQ97" i="23"/>
  <c r="BW95" i="23"/>
  <c r="BW96" i="23"/>
  <c r="BW97" i="23"/>
  <c r="BT95" i="23"/>
  <c r="BT96" i="23"/>
  <c r="BT97" i="23"/>
  <c r="BP95" i="23"/>
  <c r="BP96" i="23"/>
  <c r="BP97" i="23"/>
  <c r="CC95" i="23"/>
  <c r="CC96" i="23"/>
  <c r="CC97" i="23"/>
  <c r="BY95" i="23"/>
  <c r="BY96" i="23"/>
  <c r="BY97" i="23"/>
  <c r="BL96" i="23"/>
  <c r="BL97" i="23"/>
  <c r="BL98" i="23"/>
  <c r="BL95" i="23"/>
  <c r="BS95" i="23"/>
  <c r="BS96" i="23"/>
  <c r="BS97" i="23"/>
  <c r="BR95" i="23"/>
  <c r="BR96" i="23"/>
  <c r="BR97" i="23"/>
  <c r="BO95" i="23"/>
  <c r="BO96" i="23"/>
  <c r="BO97" i="23"/>
  <c r="BN95" i="23"/>
  <c r="BN96" i="23"/>
  <c r="BN97" i="23"/>
  <c r="BM95" i="23"/>
  <c r="BM96" i="23"/>
  <c r="BM97" i="23"/>
  <c r="BL11" i="23"/>
  <c r="S4" i="18"/>
  <c r="A5" i="18"/>
  <c r="BL53" i="23"/>
  <c r="BL7" i="23"/>
  <c r="BL29" i="23"/>
  <c r="BB33" i="23"/>
  <c r="BB50" i="23"/>
  <c r="BB55" i="23"/>
  <c r="BL63" i="23"/>
  <c r="BL30" i="23"/>
  <c r="BB12" i="23"/>
  <c r="BB18" i="23"/>
  <c r="BL64" i="23"/>
  <c r="BB65" i="23"/>
  <c r="BL32" i="23"/>
  <c r="BL62" i="23"/>
  <c r="BL39" i="23"/>
  <c r="BL69" i="23"/>
  <c r="BB9" i="23"/>
  <c r="BL17" i="23"/>
  <c r="BL18" i="23"/>
  <c r="BB39" i="23"/>
  <c r="BB17" i="23"/>
  <c r="BB48" i="23"/>
  <c r="BL42" i="23"/>
  <c r="BB35" i="23"/>
  <c r="BB24" i="23"/>
  <c r="BB31" i="23"/>
  <c r="BL14" i="23"/>
  <c r="BB6" i="23"/>
  <c r="BB54" i="23"/>
  <c r="BL94" i="23"/>
  <c r="BL10" i="23"/>
  <c r="BB47" i="23"/>
  <c r="BL5" i="23"/>
  <c r="BB4" i="23"/>
  <c r="BB53" i="23"/>
  <c r="BL24" i="23"/>
  <c r="BL41" i="23"/>
  <c r="BL88" i="23"/>
  <c r="BL50" i="23"/>
  <c r="BB34" i="23"/>
  <c r="BL15" i="23"/>
  <c r="BB32" i="23"/>
  <c r="BB8" i="23"/>
  <c r="BL43" i="23"/>
  <c r="BL23" i="23"/>
  <c r="BB5" i="23"/>
  <c r="BB83" i="23"/>
  <c r="BB44" i="23"/>
  <c r="BL61" i="23"/>
  <c r="BL25" i="23"/>
  <c r="BB21" i="23"/>
  <c r="BB60" i="23"/>
  <c r="BB15" i="23"/>
  <c r="BL27" i="23"/>
  <c r="BB45" i="23"/>
  <c r="BB37" i="23"/>
  <c r="BL60" i="23"/>
  <c r="BL34" i="23"/>
  <c r="BL54" i="23"/>
  <c r="BB38" i="23"/>
  <c r="BL52" i="23"/>
  <c r="BL13" i="23"/>
  <c r="BL16" i="23"/>
  <c r="BL21" i="23"/>
  <c r="BL67" i="23"/>
  <c r="BB36" i="23"/>
  <c r="BL55" i="23"/>
  <c r="BL22" i="23"/>
  <c r="BL45" i="23"/>
  <c r="BB30" i="23"/>
  <c r="BL36" i="23"/>
  <c r="BB20" i="23"/>
  <c r="BB76" i="23"/>
  <c r="BB74" i="23"/>
  <c r="BB62" i="23"/>
  <c r="BL12" i="23"/>
  <c r="BB73" i="23"/>
  <c r="BL4" i="23"/>
  <c r="BL26" i="23"/>
  <c r="BL40" i="23"/>
  <c r="BB67" i="23"/>
  <c r="BB87" i="23"/>
  <c r="BB46" i="23"/>
  <c r="BL8" i="23"/>
  <c r="BL19" i="23"/>
  <c r="BL6" i="23"/>
  <c r="BB58" i="23"/>
  <c r="BL28" i="23"/>
  <c r="BL68" i="23"/>
  <c r="BL38" i="23"/>
  <c r="BB59" i="23"/>
  <c r="BL20" i="23"/>
  <c r="BB71" i="23"/>
  <c r="BL72" i="23"/>
  <c r="BL74" i="23"/>
  <c r="BB14" i="23"/>
  <c r="BL31" i="23"/>
  <c r="BB49" i="23"/>
  <c r="BB10" i="23"/>
  <c r="BL70" i="23"/>
  <c r="BL93" i="23"/>
  <c r="BL76" i="23"/>
  <c r="BL47" i="23"/>
  <c r="BL75" i="23"/>
  <c r="BL82" i="23"/>
  <c r="BL83" i="23"/>
  <c r="BL9" i="23"/>
  <c r="BL44" i="23"/>
  <c r="BB7" i="23"/>
  <c r="BB13" i="23"/>
  <c r="BL48" i="23"/>
  <c r="BB23" i="23"/>
  <c r="BL86" i="23"/>
  <c r="BB16" i="23"/>
  <c r="BB63" i="23"/>
  <c r="BL58" i="23"/>
  <c r="BB26" i="23"/>
  <c r="BB27" i="23"/>
  <c r="BL84" i="23"/>
  <c r="BB52" i="23"/>
  <c r="BB19" i="23"/>
  <c r="BL71" i="23"/>
  <c r="BL65" i="23"/>
  <c r="BL57" i="23"/>
  <c r="BB25" i="23"/>
  <c r="BL51" i="23"/>
  <c r="BB57" i="23"/>
  <c r="BB68" i="23"/>
  <c r="BL37" i="23"/>
  <c r="BB41" i="23"/>
  <c r="BB56" i="23"/>
  <c r="BL33" i="23"/>
  <c r="BL79" i="23"/>
  <c r="BL46" i="23"/>
  <c r="BL90" i="23"/>
  <c r="BB77" i="23"/>
  <c r="BB61" i="23"/>
  <c r="BB42" i="23"/>
  <c r="BB28" i="23"/>
  <c r="BL66" i="23"/>
  <c r="BB29" i="23"/>
  <c r="BB89" i="23"/>
  <c r="BB69" i="23"/>
  <c r="BB84" i="23"/>
  <c r="BB51" i="23"/>
  <c r="BB64" i="23"/>
  <c r="BL89" i="23"/>
  <c r="BL35" i="23"/>
  <c r="BB22" i="23"/>
  <c r="BB79" i="23"/>
  <c r="BB40" i="23"/>
  <c r="BB81" i="23"/>
  <c r="BL85" i="23"/>
  <c r="BL81" i="23"/>
  <c r="BL73" i="23"/>
  <c r="BB86" i="23"/>
  <c r="BB82" i="23"/>
  <c r="BB75" i="23"/>
  <c r="BL77" i="23"/>
  <c r="BL78" i="23"/>
  <c r="BL80" i="23"/>
  <c r="BB90" i="23"/>
  <c r="BL92" i="23"/>
  <c r="BB70" i="23"/>
  <c r="BB91" i="23"/>
  <c r="BB43" i="23"/>
  <c r="BB92" i="23"/>
  <c r="BL87" i="23"/>
  <c r="BB66" i="23"/>
  <c r="BB72" i="23"/>
  <c r="BB78" i="23"/>
  <c r="BB85" i="23"/>
  <c r="BL91" i="23"/>
  <c r="BL49" i="23"/>
  <c r="BL56" i="23"/>
  <c r="BL59" i="23"/>
  <c r="BB80" i="23"/>
  <c r="BB93" i="23"/>
  <c r="BB88" i="23"/>
  <c r="BB94" i="23"/>
  <c r="BB95" i="23"/>
  <c r="K39" i="18"/>
  <c r="B42" i="18"/>
  <c r="D41" i="18"/>
  <c r="A34" i="18"/>
  <c r="S33" i="18"/>
  <c r="A30" i="18"/>
  <c r="S29" i="18"/>
  <c r="A21" i="18"/>
  <c r="S20" i="18"/>
  <c r="A18" i="18"/>
  <c r="S18" i="18" s="1"/>
  <c r="S17" i="18"/>
  <c r="A12" i="18"/>
  <c r="S11" i="18"/>
  <c r="S7" i="18"/>
  <c r="A8" i="18"/>
  <c r="C41" i="18"/>
  <c r="A42" i="18"/>
  <c r="J36" i="18"/>
  <c r="D3" i="17"/>
  <c r="D5" i="17"/>
  <c r="D4" i="17"/>
  <c r="D7" i="17"/>
  <c r="D6" i="17"/>
  <c r="D8" i="17"/>
  <c r="D10" i="17"/>
  <c r="D11" i="17"/>
  <c r="D9" i="17"/>
  <c r="D12" i="17"/>
  <c r="D13" i="17"/>
  <c r="D14" i="17"/>
  <c r="D15" i="17"/>
  <c r="D16" i="17"/>
  <c r="D17" i="17"/>
  <c r="D18" i="17"/>
  <c r="D19" i="17"/>
  <c r="D21" i="17"/>
  <c r="D20" i="17"/>
  <c r="D23" i="17"/>
  <c r="D22" i="17"/>
  <c r="D24" i="17"/>
  <c r="D25" i="17"/>
  <c r="D26" i="17"/>
  <c r="D27" i="17"/>
  <c r="D28" i="17"/>
  <c r="D2" i="17"/>
  <c r="F20" i="10"/>
  <c r="F19" i="10"/>
  <c r="F16" i="10"/>
  <c r="F12" i="10"/>
  <c r="F8" i="10"/>
  <c r="F4" i="10"/>
  <c r="F2" i="10"/>
  <c r="BZ30" i="23"/>
  <c r="BZ28" i="23"/>
  <c r="BZ20" i="23"/>
  <c r="BZ26" i="23"/>
  <c r="BZ71" i="23"/>
  <c r="BZ70" i="23"/>
  <c r="BZ74" i="23"/>
  <c r="BZ90" i="23"/>
  <c r="CG22" i="23"/>
  <c r="CG74" i="23"/>
  <c r="CG8" i="23"/>
  <c r="CG35" i="23"/>
  <c r="CG62" i="23"/>
  <c r="CG40" i="23"/>
  <c r="CG91" i="23"/>
  <c r="CD8" i="23"/>
  <c r="CD87" i="23"/>
  <c r="CD12" i="23"/>
  <c r="CD61" i="23"/>
  <c r="CD69" i="23"/>
  <c r="CD70" i="23"/>
  <c r="CD35" i="23"/>
  <c r="CD82" i="23"/>
  <c r="CA35" i="23"/>
  <c r="CA36" i="23"/>
  <c r="CA11" i="23"/>
  <c r="CA39" i="23"/>
  <c r="CA50" i="23"/>
  <c r="CA33" i="23"/>
  <c r="CA84" i="23"/>
  <c r="CA92" i="23"/>
  <c r="CM75" i="23"/>
  <c r="CM48" i="23"/>
  <c r="CM23" i="23"/>
  <c r="CM30" i="23"/>
  <c r="CM56" i="23"/>
  <c r="CM78" i="23"/>
  <c r="CM85" i="23"/>
  <c r="CE47" i="23"/>
  <c r="CE44" i="23"/>
  <c r="CE50" i="23"/>
  <c r="CE41" i="23"/>
  <c r="CE57" i="23"/>
  <c r="CE79" i="23"/>
  <c r="CE72" i="23"/>
  <c r="CE88" i="23"/>
  <c r="CI47" i="23"/>
  <c r="CI43" i="23"/>
  <c r="CI66" i="23"/>
  <c r="CI14" i="23"/>
  <c r="CI26" i="23"/>
  <c r="CI31" i="23"/>
  <c r="CI85" i="23"/>
  <c r="V13" i="25"/>
  <c r="U18" i="25"/>
  <c r="BZ49" i="23"/>
  <c r="BZ37" i="23"/>
  <c r="BZ5" i="23"/>
  <c r="BZ39" i="23"/>
  <c r="BZ51" i="23"/>
  <c r="BZ33" i="23"/>
  <c r="BZ87" i="23"/>
  <c r="BZ82" i="23"/>
  <c r="CG50" i="23"/>
  <c r="CG56" i="23"/>
  <c r="CG11" i="23"/>
  <c r="CG28" i="23"/>
  <c r="CG71" i="23"/>
  <c r="CG51" i="23"/>
  <c r="CG93" i="23"/>
  <c r="CD24" i="23"/>
  <c r="CD9" i="23"/>
  <c r="CD16" i="23"/>
  <c r="CD88" i="23"/>
  <c r="CD74" i="23"/>
  <c r="CD78" i="23"/>
  <c r="CD49" i="23"/>
  <c r="CD85" i="23"/>
  <c r="CA19" i="23"/>
  <c r="CA8" i="23"/>
  <c r="CA49" i="23"/>
  <c r="CA48" i="23"/>
  <c r="CA77" i="23"/>
  <c r="CA44" i="23"/>
  <c r="CA85" i="23"/>
  <c r="CM10" i="23"/>
  <c r="CM49" i="23"/>
  <c r="CM11" i="23"/>
  <c r="CM28" i="23"/>
  <c r="CM43" i="23"/>
  <c r="CM64" i="23"/>
  <c r="CM54" i="23"/>
  <c r="CM91" i="23"/>
  <c r="CE22" i="23"/>
  <c r="CE27" i="23"/>
  <c r="CE37" i="23"/>
  <c r="CE49" i="23"/>
  <c r="CE30" i="23"/>
  <c r="CE81" i="23"/>
  <c r="CE66" i="23"/>
  <c r="CE90" i="23"/>
  <c r="CI58" i="23"/>
  <c r="CI57" i="23"/>
  <c r="CI67" i="23"/>
  <c r="CI16" i="23"/>
  <c r="CI35" i="23"/>
  <c r="CI42" i="23"/>
  <c r="CI87" i="23"/>
  <c r="H15" i="25"/>
  <c r="J13" i="25"/>
  <c r="BZ10" i="23"/>
  <c r="BZ64" i="23"/>
  <c r="BZ18" i="23"/>
  <c r="BZ48" i="23"/>
  <c r="BZ69" i="23"/>
  <c r="BZ44" i="23"/>
  <c r="BZ57" i="23"/>
  <c r="BZ85" i="23"/>
  <c r="CG39" i="23"/>
  <c r="CG24" i="23"/>
  <c r="CG14" i="23"/>
  <c r="CG32" i="23"/>
  <c r="CG75" i="23"/>
  <c r="CG69" i="23"/>
  <c r="CG61" i="23"/>
  <c r="CD93" i="23"/>
  <c r="CD25" i="23"/>
  <c r="CD51" i="23"/>
  <c r="CD19" i="23"/>
  <c r="CD30" i="23"/>
  <c r="CD73" i="23"/>
  <c r="CD58" i="23"/>
  <c r="CD91" i="23"/>
  <c r="CA25" i="23"/>
  <c r="CA24" i="23"/>
  <c r="CA40" i="23"/>
  <c r="CA57" i="23"/>
  <c r="CA67" i="23"/>
  <c r="CA54" i="23"/>
  <c r="CA86" i="23"/>
  <c r="CM19" i="23"/>
  <c r="CM17" i="23"/>
  <c r="CM7" i="23"/>
  <c r="CM31" i="23"/>
  <c r="CM53" i="23"/>
  <c r="CM77" i="23"/>
  <c r="CM72" i="23"/>
  <c r="CM80" i="23"/>
  <c r="CE28" i="23"/>
  <c r="CE38" i="23"/>
  <c r="CE35" i="23"/>
  <c r="CE55" i="23"/>
  <c r="CE31" i="23"/>
  <c r="CE29" i="23"/>
  <c r="CE75" i="23"/>
  <c r="CE93" i="23"/>
  <c r="CI10" i="23"/>
  <c r="CI79" i="23"/>
  <c r="CI32" i="23"/>
  <c r="CI20" i="23"/>
  <c r="CI74" i="23"/>
  <c r="CI34" i="23"/>
  <c r="CI90" i="23"/>
  <c r="X21" i="25"/>
  <c r="CE71" i="23"/>
  <c r="CI86" i="23"/>
  <c r="BZ12" i="23"/>
  <c r="BZ83" i="23"/>
  <c r="CG52" i="23"/>
  <c r="CD34" i="23"/>
  <c r="CD65" i="23"/>
  <c r="CA20" i="23"/>
  <c r="CM65" i="23"/>
  <c r="CM61" i="23"/>
  <c r="CE19" i="23"/>
  <c r="CI4" i="23"/>
  <c r="CI75" i="23"/>
  <c r="BZ86" i="23"/>
  <c r="CG29" i="23"/>
  <c r="CD57" i="23"/>
  <c r="CD81" i="23"/>
  <c r="CA13" i="23"/>
  <c r="CA81" i="23"/>
  <c r="CM8" i="23"/>
  <c r="CM67" i="23"/>
  <c r="CE40" i="23"/>
  <c r="CE20" i="23"/>
  <c r="CE67" i="23"/>
  <c r="CI19" i="23"/>
  <c r="CI25" i="23"/>
  <c r="M25" i="25"/>
  <c r="BZ29" i="23"/>
  <c r="BZ34" i="23"/>
  <c r="BZ14" i="23"/>
  <c r="BZ66" i="23"/>
  <c r="BZ60" i="23"/>
  <c r="BZ56" i="23"/>
  <c r="BZ73" i="23"/>
  <c r="BZ88" i="23"/>
  <c r="CG90" i="23"/>
  <c r="CG15" i="23"/>
  <c r="CG16" i="23"/>
  <c r="CG36" i="23"/>
  <c r="CG83" i="23"/>
  <c r="CG58" i="23"/>
  <c r="CG64" i="23"/>
  <c r="CD45" i="23"/>
  <c r="CD33" i="23"/>
  <c r="CD11" i="23"/>
  <c r="CD20" i="23"/>
  <c r="CD31" i="23"/>
  <c r="CD89" i="23"/>
  <c r="CD66" i="23"/>
  <c r="CD80" i="23"/>
  <c r="CA91" i="23"/>
  <c r="CA31" i="23"/>
  <c r="CA18" i="23"/>
  <c r="CA45" i="23"/>
  <c r="CA80" i="23"/>
  <c r="CA56" i="23"/>
  <c r="CA63" i="23"/>
  <c r="CM59" i="23"/>
  <c r="CM4" i="23"/>
  <c r="CM20" i="23"/>
  <c r="CM32" i="23"/>
  <c r="CM55" i="23"/>
  <c r="CM76" i="23"/>
  <c r="CM57" i="23"/>
  <c r="CM83" i="23"/>
  <c r="CE36" i="23"/>
  <c r="CE39" i="23"/>
  <c r="CE12" i="23"/>
  <c r="CE61" i="23"/>
  <c r="CE48" i="23"/>
  <c r="CE43" i="23"/>
  <c r="CE84" i="23"/>
  <c r="CI82" i="23"/>
  <c r="CI44" i="23"/>
  <c r="CI9" i="23"/>
  <c r="CI33" i="23"/>
  <c r="CI62" i="23"/>
  <c r="CI55" i="23"/>
  <c r="CI45" i="23"/>
  <c r="CI81" i="23"/>
  <c r="V24" i="25"/>
  <c r="BZ55" i="23"/>
  <c r="BZ35" i="23"/>
  <c r="BZ50" i="23"/>
  <c r="BZ24" i="23"/>
  <c r="BZ81" i="23"/>
  <c r="BZ63" i="23"/>
  <c r="BZ84" i="23"/>
  <c r="CG25" i="23"/>
  <c r="CG60" i="23"/>
  <c r="CG13" i="23"/>
  <c r="CG21" i="23"/>
  <c r="CG27" i="23"/>
  <c r="CG85" i="23"/>
  <c r="CG78" i="23"/>
  <c r="CG67" i="23"/>
  <c r="CD92" i="23"/>
  <c r="CD15" i="23"/>
  <c r="CD14" i="23"/>
  <c r="CD4" i="23"/>
  <c r="CD48" i="23"/>
  <c r="CD79" i="23"/>
  <c r="CD53" i="23"/>
  <c r="CD83" i="23"/>
  <c r="CA5" i="23"/>
  <c r="CA59" i="23"/>
  <c r="CA17" i="23"/>
  <c r="CA46" i="23"/>
  <c r="CA79" i="23"/>
  <c r="CA93" i="23"/>
  <c r="CA66" i="23"/>
  <c r="CM16" i="23"/>
  <c r="CM37" i="23"/>
  <c r="CM27" i="23"/>
  <c r="CM58" i="23"/>
  <c r="CM79" i="23"/>
  <c r="CM94" i="23"/>
  <c r="CM62" i="23"/>
  <c r="CM86" i="23"/>
  <c r="CE6" i="23"/>
  <c r="CE21" i="23"/>
  <c r="CE16" i="23"/>
  <c r="CE89" i="23"/>
  <c r="CE53" i="23"/>
  <c r="CE80" i="23"/>
  <c r="CE78" i="23"/>
  <c r="CI6" i="23"/>
  <c r="CI13" i="23"/>
  <c r="CI12" i="23"/>
  <c r="CI22" i="23"/>
  <c r="CI37" i="23"/>
  <c r="CI61" i="23"/>
  <c r="CI70" i="23"/>
  <c r="CI84" i="23"/>
  <c r="V19" i="25"/>
  <c r="CG55" i="23"/>
  <c r="CD59" i="23"/>
  <c r="CA9" i="23"/>
  <c r="CA87" i="23"/>
  <c r="CM25" i="23"/>
  <c r="CM74" i="23"/>
  <c r="CE64" i="23"/>
  <c r="CE68" i="23"/>
  <c r="CI68" i="23"/>
  <c r="CI64" i="23"/>
  <c r="BZ8" i="23"/>
  <c r="BZ43" i="23"/>
  <c r="BZ54" i="23"/>
  <c r="CG45" i="23"/>
  <c r="CG63" i="23"/>
  <c r="CD43" i="23"/>
  <c r="CD71" i="23"/>
  <c r="CD77" i="23"/>
  <c r="CA38" i="23"/>
  <c r="CA52" i="23"/>
  <c r="CA88" i="23"/>
  <c r="CM68" i="23"/>
  <c r="CM12" i="23"/>
  <c r="CM82" i="23"/>
  <c r="CE11" i="23"/>
  <c r="CE70" i="23"/>
  <c r="CI53" i="23"/>
  <c r="CI5" i="23"/>
  <c r="CI94" i="23"/>
  <c r="BZ52" i="23"/>
  <c r="CG38" i="23"/>
  <c r="CG88" i="23"/>
  <c r="CD21" i="23"/>
  <c r="CD67" i="23"/>
  <c r="CA55" i="23"/>
  <c r="CA94" i="23"/>
  <c r="BZ13" i="23"/>
  <c r="BZ19" i="23"/>
  <c r="BZ17" i="23"/>
  <c r="BZ25" i="23"/>
  <c r="BZ77" i="23"/>
  <c r="BZ72" i="23"/>
  <c r="BZ89" i="23"/>
  <c r="CG31" i="23"/>
  <c r="CG46" i="23"/>
  <c r="CG6" i="23"/>
  <c r="CG42" i="23"/>
  <c r="CG33" i="23"/>
  <c r="CG37" i="23"/>
  <c r="CG80" i="23"/>
  <c r="CG70" i="23"/>
  <c r="CD22" i="23"/>
  <c r="CD28" i="23"/>
  <c r="CD64" i="23"/>
  <c r="CD7" i="23"/>
  <c r="CD29" i="23"/>
  <c r="CD32" i="23"/>
  <c r="CD75" i="23"/>
  <c r="CD86" i="23"/>
  <c r="CA16" i="23"/>
  <c r="CA7" i="23"/>
  <c r="CA27" i="23"/>
  <c r="CA62" i="23"/>
  <c r="CA90" i="23"/>
  <c r="CA61" i="23"/>
  <c r="CA69" i="23"/>
  <c r="CM52" i="23"/>
  <c r="CM38" i="23"/>
  <c r="CM46" i="23"/>
  <c r="CM60" i="23"/>
  <c r="CM40" i="23"/>
  <c r="CM33" i="23"/>
  <c r="CM69" i="23"/>
  <c r="CM88" i="23"/>
  <c r="CE18" i="23"/>
  <c r="CE9" i="23"/>
  <c r="CE51" i="23"/>
  <c r="CE4" i="23"/>
  <c r="CE54" i="23"/>
  <c r="CE92" i="23"/>
  <c r="CE94" i="23"/>
  <c r="CI18" i="23"/>
  <c r="CI27" i="23"/>
  <c r="CI41" i="23"/>
  <c r="CI60" i="23"/>
  <c r="CI38" i="23"/>
  <c r="CI72" i="23"/>
  <c r="CI80" i="23"/>
  <c r="CI92" i="23"/>
  <c r="T8" i="25"/>
  <c r="BZ78" i="23"/>
  <c r="BZ11" i="23"/>
  <c r="BZ40" i="23"/>
  <c r="BZ62" i="23"/>
  <c r="BZ59" i="23"/>
  <c r="BZ47" i="23"/>
  <c r="CG12" i="23"/>
  <c r="CG7" i="23"/>
  <c r="CG59" i="23"/>
  <c r="CG41" i="23"/>
  <c r="CG57" i="23"/>
  <c r="CG17" i="23"/>
  <c r="CG76" i="23"/>
  <c r="CD39" i="23"/>
  <c r="CD17" i="23"/>
  <c r="CD90" i="23"/>
  <c r="CD56" i="23"/>
  <c r="CA76" i="23"/>
  <c r="CA6" i="23"/>
  <c r="CA41" i="23"/>
  <c r="CA75" i="23"/>
  <c r="CM14" i="23"/>
  <c r="CM24" i="23"/>
  <c r="CM50" i="23"/>
  <c r="CM93" i="23"/>
  <c r="CE87" i="23"/>
  <c r="CE82" i="23"/>
  <c r="CE85" i="23"/>
  <c r="CE65" i="23"/>
  <c r="CI50" i="23"/>
  <c r="CI54" i="23"/>
  <c r="CI77" i="23"/>
  <c r="CI88" i="23"/>
  <c r="BZ38" i="23"/>
  <c r="BZ32" i="23"/>
  <c r="BZ27" i="23"/>
  <c r="BZ46" i="23"/>
  <c r="BZ58" i="23"/>
  <c r="BZ36" i="23"/>
  <c r="BZ92" i="23"/>
  <c r="CG9" i="23"/>
  <c r="CG47" i="23"/>
  <c r="CG18" i="23"/>
  <c r="CG72" i="23"/>
  <c r="CG34" i="23"/>
  <c r="CG48" i="23"/>
  <c r="CG82" i="23"/>
  <c r="CG73" i="23"/>
  <c r="CD23" i="23"/>
  <c r="CD44" i="23"/>
  <c r="CD26" i="23"/>
  <c r="CD10" i="23"/>
  <c r="CD47" i="23"/>
  <c r="CD46" i="23"/>
  <c r="CD84" i="23"/>
  <c r="CA14" i="23"/>
  <c r="CA32" i="23"/>
  <c r="CA47" i="23"/>
  <c r="CA51" i="23"/>
  <c r="CA70" i="23"/>
  <c r="CA30" i="23"/>
  <c r="CA68" i="23"/>
  <c r="CA72" i="23"/>
  <c r="CM66" i="23"/>
  <c r="CM13" i="23"/>
  <c r="CM70" i="23"/>
  <c r="CM26" i="23"/>
  <c r="CM41" i="23"/>
  <c r="CM44" i="23"/>
  <c r="CM81" i="23"/>
  <c r="CM89" i="23"/>
  <c r="CE26" i="23"/>
  <c r="CE25" i="23"/>
  <c r="CE69" i="23"/>
  <c r="CE7" i="23"/>
  <c r="CE73" i="23"/>
  <c r="CE32" i="23"/>
  <c r="CE62" i="23"/>
  <c r="CI51" i="23"/>
  <c r="CI36" i="23"/>
  <c r="CI56" i="23"/>
  <c r="CI30" i="23"/>
  <c r="CI49" i="23"/>
  <c r="CI69" i="23"/>
  <c r="CI52" i="23"/>
  <c r="CI93" i="23"/>
  <c r="T15" i="25"/>
  <c r="BZ94" i="23"/>
  <c r="CG92" i="23"/>
  <c r="CD27" i="23"/>
  <c r="CD13" i="23"/>
  <c r="CD52" i="23"/>
  <c r="CA4" i="23"/>
  <c r="CA28" i="23"/>
  <c r="CA42" i="23"/>
  <c r="CA74" i="23"/>
  <c r="CM42" i="23"/>
  <c r="CM6" i="23"/>
  <c r="CM90" i="23"/>
  <c r="CM92" i="23"/>
  <c r="CE8" i="23"/>
  <c r="CE10" i="23"/>
  <c r="CE46" i="23"/>
  <c r="CI24" i="23"/>
  <c r="CI40" i="23"/>
  <c r="CI63" i="23"/>
  <c r="CI83" i="23"/>
  <c r="W9" i="25"/>
  <c r="BZ93" i="23"/>
  <c r="CG84" i="23"/>
  <c r="CG65" i="23"/>
  <c r="CG79" i="23"/>
  <c r="CD38" i="23"/>
  <c r="CD62" i="23"/>
  <c r="CA23" i="23"/>
  <c r="CA37" i="23"/>
  <c r="CA43" i="23"/>
  <c r="CA78" i="23"/>
  <c r="CM51" i="23"/>
  <c r="CM73" i="23"/>
  <c r="CE5" i="23"/>
  <c r="CE24" i="23"/>
  <c r="CE83" i="23"/>
  <c r="CI29" i="23"/>
  <c r="CI28" i="23"/>
  <c r="CI39" i="23"/>
  <c r="CI91" i="23"/>
  <c r="CG86" i="23"/>
  <c r="CG81" i="23"/>
  <c r="CD41" i="23"/>
  <c r="BZ16" i="23"/>
  <c r="BZ41" i="23"/>
  <c r="BZ6" i="23"/>
  <c r="BZ42" i="23"/>
  <c r="BZ65" i="23"/>
  <c r="BZ75" i="23"/>
  <c r="CG30" i="23"/>
  <c r="CG44" i="23"/>
  <c r="CG19" i="23"/>
  <c r="CG20" i="23"/>
  <c r="CD36" i="23"/>
  <c r="CD42" i="23"/>
  <c r="CD63" i="23"/>
  <c r="CD76" i="23"/>
  <c r="CA22" i="23"/>
  <c r="CA53" i="23"/>
  <c r="CM21" i="23"/>
  <c r="CM9" i="23"/>
  <c r="CM36" i="23"/>
  <c r="CE56" i="23"/>
  <c r="CE13" i="23"/>
  <c r="CE52" i="23"/>
  <c r="CI17" i="23"/>
  <c r="CI78" i="23"/>
  <c r="V17" i="25"/>
  <c r="BZ7" i="23"/>
  <c r="BZ22" i="23"/>
  <c r="BZ9" i="23"/>
  <c r="BZ76" i="23"/>
  <c r="BZ80" i="23"/>
  <c r="CG4" i="23"/>
  <c r="CG49" i="23"/>
  <c r="CG23" i="23"/>
  <c r="CD37" i="23"/>
  <c r="CD18" i="23"/>
  <c r="CD60" i="23"/>
  <c r="CA10" i="23"/>
  <c r="CA29" i="23"/>
  <c r="CA12" i="23"/>
  <c r="CA64" i="23"/>
  <c r="CA82" i="23"/>
  <c r="CM45" i="23"/>
  <c r="CM34" i="23"/>
  <c r="CM47" i="23"/>
  <c r="CE42" i="23"/>
  <c r="CE45" i="23"/>
  <c r="CE76" i="23"/>
  <c r="CE63" i="23"/>
  <c r="CE59" i="23"/>
  <c r="CI48" i="23"/>
  <c r="CI59" i="23"/>
  <c r="CI71" i="23"/>
  <c r="BZ61" i="23"/>
  <c r="CG66" i="23"/>
  <c r="CG94" i="23"/>
  <c r="CD40" i="23"/>
  <c r="CA58" i="23"/>
  <c r="CA15" i="23"/>
  <c r="CA73" i="23"/>
  <c r="CM35" i="23"/>
  <c r="CM87" i="23"/>
  <c r="CE17" i="23"/>
  <c r="CE33" i="23"/>
  <c r="CE60" i="23"/>
  <c r="CI7" i="23"/>
  <c r="CI76" i="23"/>
  <c r="Z22" i="25"/>
  <c r="BZ4" i="23"/>
  <c r="BZ21" i="23"/>
  <c r="BZ15" i="23"/>
  <c r="BZ53" i="23"/>
  <c r="BZ68" i="23"/>
  <c r="CG10" i="23"/>
  <c r="CG5" i="23"/>
  <c r="CG54" i="23"/>
  <c r="CD5" i="23"/>
  <c r="CD55" i="23"/>
  <c r="CD94" i="23"/>
  <c r="CA34" i="23"/>
  <c r="CA60" i="23"/>
  <c r="CA89" i="23"/>
  <c r="CM15" i="23"/>
  <c r="CM71" i="23"/>
  <c r="CE23" i="23"/>
  <c r="CE34" i="23"/>
  <c r="CE77" i="23"/>
  <c r="CI15" i="23"/>
  <c r="CI89" i="23"/>
  <c r="CG87" i="23"/>
  <c r="CM39" i="23"/>
  <c r="CI65" i="23"/>
  <c r="L20" i="25"/>
  <c r="CG68" i="23"/>
  <c r="CA65" i="23"/>
  <c r="CM22" i="23"/>
  <c r="CE58" i="23"/>
  <c r="CE86" i="23"/>
  <c r="CI23" i="23"/>
  <c r="CI21" i="23"/>
  <c r="Z8" i="25"/>
  <c r="BZ67" i="23"/>
  <c r="CG43" i="23"/>
  <c r="CG89" i="23"/>
  <c r="CG77" i="23"/>
  <c r="CD6" i="23"/>
  <c r="CD68" i="23"/>
  <c r="CA21" i="23"/>
  <c r="CA26" i="23"/>
  <c r="CM18" i="23"/>
  <c r="CM29" i="23"/>
  <c r="CM84" i="23"/>
  <c r="CE14" i="23"/>
  <c r="CE91" i="23"/>
  <c r="CI46" i="23"/>
  <c r="CI11" i="23"/>
  <c r="W19" i="25"/>
  <c r="BZ23" i="23"/>
  <c r="BZ31" i="23"/>
  <c r="BZ45" i="23"/>
  <c r="BZ91" i="23"/>
  <c r="CG53" i="23"/>
  <c r="CG26" i="23"/>
  <c r="CD54" i="23"/>
  <c r="CD72" i="23"/>
  <c r="CA71" i="23"/>
  <c r="CM5" i="23"/>
  <c r="CM63" i="23"/>
  <c r="CE15" i="23"/>
  <c r="CE74" i="23"/>
  <c r="CI8" i="23"/>
  <c r="CI73" i="23"/>
  <c r="BZ79" i="23"/>
  <c r="CD50" i="23"/>
  <c r="CA83" i="23"/>
  <c r="K40" i="18" l="1"/>
  <c r="CI95" i="23"/>
  <c r="CI96" i="23"/>
  <c r="CI97" i="23"/>
  <c r="CA95" i="23"/>
  <c r="CA96" i="23"/>
  <c r="CA97" i="23"/>
  <c r="BZ95" i="23"/>
  <c r="BZ96" i="23"/>
  <c r="BZ97" i="23"/>
  <c r="CD95" i="23"/>
  <c r="CD96" i="23"/>
  <c r="CD97" i="23"/>
  <c r="CG95" i="23"/>
  <c r="CG96" i="23"/>
  <c r="CG97" i="23"/>
  <c r="CE95" i="23"/>
  <c r="CE96" i="23"/>
  <c r="CE97" i="23"/>
  <c r="CM95" i="23"/>
  <c r="CM96" i="23"/>
  <c r="CM97" i="23"/>
  <c r="BV95" i="23"/>
  <c r="BV96" i="23"/>
  <c r="BV97" i="23"/>
  <c r="BX95" i="23"/>
  <c r="BX96" i="23"/>
  <c r="BX97" i="23"/>
  <c r="BX90" i="23"/>
  <c r="BX91" i="23"/>
  <c r="BX80" i="23"/>
  <c r="BX83" i="23"/>
  <c r="BX89" i="23"/>
  <c r="BX94" i="23"/>
  <c r="BX33" i="23"/>
  <c r="BX73" i="23"/>
  <c r="BX24" i="23"/>
  <c r="BX87" i="23"/>
  <c r="BX60" i="23"/>
  <c r="BX30" i="23"/>
  <c r="BX57" i="23"/>
  <c r="BX54" i="23"/>
  <c r="BX51" i="23"/>
  <c r="BX36" i="23"/>
  <c r="BX85" i="23"/>
  <c r="BX18" i="23"/>
  <c r="BX92" i="23"/>
  <c r="BX48" i="23"/>
  <c r="BX81" i="23"/>
  <c r="BX66" i="23"/>
  <c r="BX42" i="23"/>
  <c r="BX39" i="23"/>
  <c r="BX56" i="23"/>
  <c r="BX17" i="23"/>
  <c r="BX78" i="23"/>
  <c r="BX59" i="23"/>
  <c r="BX61" i="23"/>
  <c r="BX84" i="23"/>
  <c r="BX69" i="23"/>
  <c r="BX71" i="23"/>
  <c r="BX72" i="23"/>
  <c r="BX82" i="23"/>
  <c r="BX46" i="23"/>
  <c r="BX55" i="23"/>
  <c r="BX62" i="23"/>
  <c r="BX74" i="23"/>
  <c r="BX75" i="23"/>
  <c r="BX88" i="23"/>
  <c r="BX76" i="23"/>
  <c r="BX68" i="23"/>
  <c r="BX58" i="23"/>
  <c r="BX25" i="23"/>
  <c r="BX45" i="23"/>
  <c r="BX64" i="23"/>
  <c r="BX15" i="23"/>
  <c r="BX41" i="23"/>
  <c r="BX44" i="23"/>
  <c r="BX50" i="23"/>
  <c r="BX21" i="23"/>
  <c r="BX40" i="23"/>
  <c r="BX52" i="23"/>
  <c r="BX70" i="23"/>
  <c r="BX37" i="23"/>
  <c r="BX12" i="23"/>
  <c r="BX35" i="23"/>
  <c r="BX79" i="23"/>
  <c r="BX38" i="23"/>
  <c r="BX43" i="23"/>
  <c r="BX6" i="23"/>
  <c r="BX86" i="23"/>
  <c r="BX22" i="23"/>
  <c r="BX65" i="23"/>
  <c r="BX47" i="23"/>
  <c r="BX7" i="23"/>
  <c r="BX34" i="23"/>
  <c r="BX5" i="23"/>
  <c r="BX23" i="23"/>
  <c r="BX67" i="23"/>
  <c r="BX27" i="23"/>
  <c r="BX9" i="23"/>
  <c r="BX26" i="23"/>
  <c r="BX16" i="23"/>
  <c r="BX77" i="23"/>
  <c r="BX20" i="23"/>
  <c r="BX49" i="23"/>
  <c r="BX32" i="23"/>
  <c r="BX8" i="23"/>
  <c r="BX4" i="23"/>
  <c r="BX31" i="23"/>
  <c r="BX14" i="23"/>
  <c r="BX29" i="23"/>
  <c r="BX28" i="23"/>
  <c r="BX19" i="23"/>
  <c r="BX10" i="23"/>
  <c r="BX63" i="23"/>
  <c r="BX13" i="23"/>
  <c r="BX93" i="23"/>
  <c r="BX53" i="23"/>
  <c r="BX11" i="23"/>
  <c r="CB95" i="23"/>
  <c r="CB96" i="23"/>
  <c r="CB97" i="23"/>
  <c r="CB55" i="23"/>
  <c r="CB46" i="23"/>
  <c r="CB37" i="23"/>
  <c r="CB65" i="23"/>
  <c r="CB67" i="23"/>
  <c r="CB52" i="23"/>
  <c r="CB49" i="23"/>
  <c r="CB92" i="23"/>
  <c r="CB43" i="23"/>
  <c r="CB64" i="23"/>
  <c r="CB53" i="23"/>
  <c r="CB77" i="23"/>
  <c r="CB89" i="23"/>
  <c r="CB31" i="23"/>
  <c r="CB94" i="23"/>
  <c r="CB28" i="23"/>
  <c r="CB16" i="23"/>
  <c r="CB25" i="23"/>
  <c r="CB81" i="23"/>
  <c r="CB79" i="23"/>
  <c r="CB73" i="23"/>
  <c r="CB93" i="23"/>
  <c r="CB22" i="23"/>
  <c r="CB19" i="23"/>
  <c r="CB84" i="23"/>
  <c r="CB72" i="23"/>
  <c r="CB63" i="23"/>
  <c r="CB66" i="23"/>
  <c r="CB60" i="23"/>
  <c r="CB82" i="23"/>
  <c r="CB57" i="23"/>
  <c r="CB34" i="23"/>
  <c r="CB70" i="23"/>
  <c r="CB47" i="23"/>
  <c r="CB51" i="23"/>
  <c r="CB85" i="23"/>
  <c r="CB68" i="23"/>
  <c r="CB30" i="23"/>
  <c r="CB90" i="23"/>
  <c r="CB41" i="23"/>
  <c r="CB38" i="23"/>
  <c r="CB27" i="23"/>
  <c r="CB24" i="23"/>
  <c r="CB75" i="23"/>
  <c r="CB40" i="23"/>
  <c r="CB59" i="23"/>
  <c r="CB58" i="23"/>
  <c r="CB62" i="23"/>
  <c r="CB8" i="23"/>
  <c r="CB74" i="23"/>
  <c r="CB83" i="23"/>
  <c r="CB44" i="23"/>
  <c r="CB29" i="23"/>
  <c r="CB78" i="23"/>
  <c r="CB76" i="23"/>
  <c r="CB13" i="23"/>
  <c r="CB12" i="23"/>
  <c r="CB9" i="23"/>
  <c r="CB17" i="23"/>
  <c r="CB61" i="23"/>
  <c r="CB5" i="23"/>
  <c r="CB7" i="23"/>
  <c r="CB48" i="23"/>
  <c r="CB45" i="23"/>
  <c r="CB23" i="23"/>
  <c r="CB11" i="23"/>
  <c r="CB54" i="23"/>
  <c r="CB39" i="23"/>
  <c r="CB69" i="23"/>
  <c r="CB50" i="23"/>
  <c r="CB86" i="23"/>
  <c r="CB87" i="23"/>
  <c r="CB42" i="23"/>
  <c r="CB88" i="23"/>
  <c r="CB33" i="23"/>
  <c r="CB21" i="23"/>
  <c r="CB18" i="23"/>
  <c r="CB14" i="23"/>
  <c r="CB20" i="23"/>
  <c r="CB36" i="23"/>
  <c r="CB56" i="23"/>
  <c r="CB15" i="23"/>
  <c r="CB6" i="23"/>
  <c r="CB26" i="23"/>
  <c r="CB80" i="23"/>
  <c r="CB32" i="23"/>
  <c r="CB35" i="23"/>
  <c r="CB71" i="23"/>
  <c r="CB4" i="23"/>
  <c r="CB10" i="23"/>
  <c r="CB91" i="23"/>
  <c r="BV17" i="23"/>
  <c r="BV38" i="23"/>
  <c r="BV40" i="23"/>
  <c r="BV10" i="23"/>
  <c r="BV23" i="23"/>
  <c r="BV19" i="23"/>
  <c r="BV24" i="23"/>
  <c r="BV11" i="23"/>
  <c r="BV37" i="23"/>
  <c r="BV70" i="23"/>
  <c r="BV55" i="23"/>
  <c r="BV7" i="23"/>
  <c r="BV48" i="23"/>
  <c r="BV60" i="23"/>
  <c r="BV5" i="23"/>
  <c r="BV49" i="23"/>
  <c r="BV66" i="23"/>
  <c r="BV9" i="23"/>
  <c r="BV63" i="23"/>
  <c r="BV14" i="23"/>
  <c r="BV64" i="23"/>
  <c r="BV22" i="23"/>
  <c r="BV32" i="23"/>
  <c r="BV42" i="23"/>
  <c r="BV4" i="23"/>
  <c r="BV51" i="23"/>
  <c r="BV39" i="23"/>
  <c r="BV8" i="23"/>
  <c r="BV20" i="23"/>
  <c r="BV29" i="23"/>
  <c r="BV43" i="23"/>
  <c r="BV26" i="23"/>
  <c r="BV16" i="23"/>
  <c r="BV35" i="23"/>
  <c r="BV52" i="23"/>
  <c r="BV45" i="23"/>
  <c r="BV25" i="23"/>
  <c r="BV13" i="23"/>
  <c r="BV31" i="23"/>
  <c r="BV41" i="23"/>
  <c r="BV47" i="23"/>
  <c r="BV28" i="23"/>
  <c r="BV34" i="23"/>
  <c r="BV50" i="23"/>
  <c r="BV56" i="23"/>
  <c r="BV57" i="23"/>
  <c r="BV6" i="23"/>
  <c r="BV12" i="23"/>
  <c r="BV85" i="23"/>
  <c r="BV62" i="23"/>
  <c r="BV44" i="23"/>
  <c r="BV15" i="23"/>
  <c r="BV54" i="23"/>
  <c r="BV30" i="23"/>
  <c r="BV46" i="23"/>
  <c r="BV27" i="23"/>
  <c r="BV91" i="23"/>
  <c r="BV84" i="23"/>
  <c r="BV69" i="23"/>
  <c r="BV53" i="23"/>
  <c r="BV36" i="23"/>
  <c r="BV80" i="23"/>
  <c r="BV18" i="23"/>
  <c r="BV78" i="23"/>
  <c r="BV72" i="23"/>
  <c r="BV81" i="23"/>
  <c r="BV92" i="23"/>
  <c r="BV21" i="23"/>
  <c r="BV89" i="23"/>
  <c r="BV71" i="23"/>
  <c r="BV58" i="23"/>
  <c r="BV82" i="23"/>
  <c r="BV93" i="23"/>
  <c r="BV59" i="23"/>
  <c r="BV79" i="23"/>
  <c r="BV61" i="23"/>
  <c r="BV74" i="23"/>
  <c r="BV86" i="23"/>
  <c r="BV87" i="23"/>
  <c r="BV76" i="23"/>
  <c r="BV90" i="23"/>
  <c r="BV65" i="23"/>
  <c r="BV33" i="23"/>
  <c r="BV94" i="23"/>
  <c r="BV75" i="23"/>
  <c r="BV68" i="23"/>
  <c r="BV77" i="23"/>
  <c r="BV83" i="23"/>
  <c r="BV67" i="23"/>
  <c r="BV88" i="23"/>
  <c r="BV73" i="23"/>
  <c r="E41" i="18"/>
  <c r="A9" i="18"/>
  <c r="S9" i="18" s="1"/>
  <c r="S8" i="18"/>
  <c r="A13" i="18"/>
  <c r="S13" i="18" s="1"/>
  <c r="S12" i="18"/>
  <c r="A22" i="18"/>
  <c r="S21" i="18"/>
  <c r="A31" i="18"/>
  <c r="S31" i="18" s="1"/>
  <c r="S30" i="18"/>
  <c r="A35" i="18"/>
  <c r="S35" i="18" s="1"/>
  <c r="S34" i="18"/>
  <c r="B43" i="18"/>
  <c r="D42" i="18"/>
  <c r="A43" i="18"/>
  <c r="C42" i="18"/>
  <c r="CK8" i="23"/>
  <c r="CK51" i="23"/>
  <c r="CK32" i="23"/>
  <c r="CK23" i="23"/>
  <c r="CK49" i="23"/>
  <c r="CK79" i="23"/>
  <c r="CK84" i="23"/>
  <c r="CK89" i="23"/>
  <c r="CJ10" i="23"/>
  <c r="CJ9" i="23"/>
  <c r="CJ56" i="23"/>
  <c r="CJ23" i="23"/>
  <c r="CJ21" i="23"/>
  <c r="CJ36" i="23"/>
  <c r="CJ70" i="23"/>
  <c r="CN57" i="23"/>
  <c r="CN5" i="23"/>
  <c r="CN70" i="23"/>
  <c r="CN60" i="23"/>
  <c r="CN22" i="23"/>
  <c r="CN61" i="23"/>
  <c r="CN43" i="23"/>
  <c r="CN83" i="23"/>
  <c r="CQ75" i="23"/>
  <c r="CQ14" i="23"/>
  <c r="CQ50" i="23"/>
  <c r="CQ17" i="23"/>
  <c r="CQ43" i="23"/>
  <c r="CQ32" i="23"/>
  <c r="CQ67" i="23"/>
  <c r="CS22" i="23"/>
  <c r="CS53" i="23"/>
  <c r="CS33" i="23"/>
  <c r="CS38" i="23"/>
  <c r="CS94" i="23"/>
  <c r="CS60" i="23"/>
  <c r="CS65" i="23"/>
  <c r="CS64" i="23"/>
  <c r="CO52" i="23"/>
  <c r="CO29" i="23"/>
  <c r="CO46" i="23"/>
  <c r="CO55" i="23"/>
  <c r="CO79" i="23"/>
  <c r="CO16" i="23"/>
  <c r="CO68" i="23"/>
  <c r="CO75" i="23"/>
  <c r="CW11" i="23"/>
  <c r="CW15" i="23"/>
  <c r="CW41" i="23"/>
  <c r="CW25" i="23"/>
  <c r="CW83" i="23"/>
  <c r="CW88" i="23"/>
  <c r="CW62" i="23"/>
  <c r="V16" i="25"/>
  <c r="K21" i="25"/>
  <c r="I11" i="20" a="1"/>
  <c r="J5" i="20" a="1"/>
  <c r="M17" i="20" a="1"/>
  <c r="Z9" i="25"/>
  <c r="M21" i="25"/>
  <c r="O12" i="20" a="1"/>
  <c r="U16" i="25"/>
  <c r="X24" i="25"/>
  <c r="T10" i="25"/>
  <c r="G32" i="20" a="1"/>
  <c r="N32" i="20" a="1"/>
  <c r="T19" i="25"/>
  <c r="W22" i="25"/>
  <c r="N23" i="20" a="1"/>
  <c r="P33" i="20" a="1"/>
  <c r="E13" i="20" a="1"/>
  <c r="K16" i="20" a="1"/>
  <c r="P10" i="25"/>
  <c r="H22" i="25"/>
  <c r="X13" i="25"/>
  <c r="Q7" i="20" a="1"/>
  <c r="AA17" i="22"/>
  <c r="O15" i="20" a="1"/>
  <c r="V23" i="22"/>
  <c r="Z12" i="25"/>
  <c r="S24" i="20" a="1"/>
  <c r="H19" i="20" a="1"/>
  <c r="R32" i="20" a="1"/>
  <c r="O36" i="20" a="1"/>
  <c r="S14" i="20" a="1"/>
  <c r="S27" i="20" a="1"/>
  <c r="E32" i="20" a="1"/>
  <c r="J30" i="20" a="1"/>
  <c r="V12" i="25"/>
  <c r="P15" i="25"/>
  <c r="P20" i="25"/>
  <c r="N12" i="20" a="1"/>
  <c r="AB22" i="25"/>
  <c r="N29" i="20" a="1"/>
  <c r="I13" i="20" a="1"/>
  <c r="I16" i="20" a="1"/>
  <c r="H32" i="20" a="1"/>
  <c r="G27" i="20" a="1"/>
  <c r="N24" i="25"/>
  <c r="U19" i="25"/>
  <c r="O6" i="20" a="1"/>
  <c r="V11" i="22"/>
  <c r="Z13" i="25"/>
  <c r="U30" i="20" a="1"/>
  <c r="N13" i="20" a="1"/>
  <c r="R26" i="20" a="1"/>
  <c r="Q23" i="20" a="1"/>
  <c r="M31" i="20" a="1"/>
  <c r="H18" i="20" a="1"/>
  <c r="H15" i="20" a="1"/>
  <c r="N8" i="25"/>
  <c r="E29" i="20" a="1"/>
  <c r="O25" i="20" a="1"/>
  <c r="U17" i="20" a="1"/>
  <c r="Q32" i="20" a="1"/>
  <c r="F31" i="20" a="1"/>
  <c r="K8" i="25"/>
  <c r="L13" i="20" a="1"/>
  <c r="M5" i="20" a="1"/>
  <c r="L35" i="20" a="1"/>
  <c r="X9" i="25"/>
  <c r="P14" i="20" a="1"/>
  <c r="AB18" i="25"/>
  <c r="S16" i="20" a="1"/>
  <c r="X20" i="22"/>
  <c r="S5" i="20" a="1"/>
  <c r="P15" i="20" a="1"/>
  <c r="U24" i="22"/>
  <c r="K9" i="25"/>
  <c r="I23" i="25"/>
  <c r="I15" i="20" a="1"/>
  <c r="H9" i="20" a="1"/>
  <c r="X23" i="22"/>
  <c r="Z17" i="22"/>
  <c r="Q13" i="20" a="1"/>
  <c r="P11" i="20" a="1"/>
  <c r="S23" i="20" a="1"/>
  <c r="J9" i="20" a="1"/>
  <c r="G4" i="20" a="1"/>
  <c r="F25" i="20" a="1"/>
  <c r="N18" i="25"/>
  <c r="AB19" i="22"/>
  <c r="P6" i="20" a="1"/>
  <c r="N10" i="25"/>
  <c r="AA21" i="22"/>
  <c r="I14" i="20" a="1"/>
  <c r="U10" i="20" a="1"/>
  <c r="E31" i="20" a="1"/>
  <c r="K17" i="20" a="1"/>
  <c r="U26" i="22"/>
  <c r="V32" i="20" a="1"/>
  <c r="R11" i="20" a="1"/>
  <c r="L21" i="25"/>
  <c r="P19" i="20" a="1"/>
  <c r="AA22" i="25"/>
  <c r="M25" i="20" a="1"/>
  <c r="L19" i="20" a="1"/>
  <c r="AA13" i="25"/>
  <c r="P9" i="20" a="1"/>
  <c r="F24" i="20" a="1"/>
  <c r="E34" i="20" a="1"/>
  <c r="W15" i="22"/>
  <c r="L28" i="20" a="1"/>
  <c r="T33" i="20" a="1"/>
  <c r="W17" i="25"/>
  <c r="Z21" i="22"/>
  <c r="K29" i="20" a="1"/>
  <c r="Y16" i="25"/>
  <c r="AA15" i="25"/>
  <c r="U13" i="25"/>
  <c r="N8" i="20" a="1"/>
  <c r="Y13" i="25"/>
  <c r="I34" i="20" a="1"/>
  <c r="J26" i="20" a="1"/>
  <c r="O12" i="25"/>
  <c r="O8" i="25"/>
  <c r="J33" i="20" a="1"/>
  <c r="AC22" i="22"/>
  <c r="M21" i="20" a="1"/>
  <c r="M15" i="25"/>
  <c r="M10" i="25"/>
  <c r="U11" i="22"/>
  <c r="H12" i="20" a="1"/>
  <c r="N15" i="20" a="1"/>
  <c r="P16" i="20" a="1"/>
  <c r="P8" i="20" a="1"/>
  <c r="L23" i="20" a="1"/>
  <c r="M13" i="20" a="1"/>
  <c r="P32" i="20" a="1"/>
  <c r="AC16" i="22"/>
  <c r="Y15" i="22"/>
  <c r="K14" i="25"/>
  <c r="H16" i="20" a="1"/>
  <c r="I24" i="25"/>
  <c r="P22" i="20" a="1"/>
  <c r="M24" i="25"/>
  <c r="V31" i="20" a="1"/>
  <c r="H30" i="20" a="1"/>
  <c r="Z15" i="22"/>
  <c r="G28" i="20" a="1"/>
  <c r="V13" i="22"/>
  <c r="W14" i="25"/>
  <c r="Y19" i="25"/>
  <c r="Q14" i="20" a="1"/>
  <c r="L18" i="25"/>
  <c r="K34" i="20" a="1"/>
  <c r="P8" i="25"/>
  <c r="U4" i="20" a="1"/>
  <c r="U24" i="20" a="1"/>
  <c r="P4" i="20" a="1"/>
  <c r="M16" i="20" a="1"/>
  <c r="S15" i="20" a="1"/>
  <c r="V10" i="20" a="1"/>
  <c r="E27" i="20" a="1"/>
  <c r="AB13" i="22"/>
  <c r="V17" i="22"/>
  <c r="J14" i="20" a="1"/>
  <c r="P24" i="20" a="1"/>
  <c r="M6" i="20" a="1"/>
  <c r="P36" i="20" a="1"/>
  <c r="N19" i="20" a="1"/>
  <c r="I11" i="25"/>
  <c r="H21" i="20" a="1"/>
  <c r="W12" i="22"/>
  <c r="Q34" i="20" a="1"/>
  <c r="O35" i="20" a="1"/>
  <c r="AB17" i="22"/>
  <c r="R10" i="20" a="1"/>
  <c r="Z20" i="25"/>
  <c r="O13" i="25"/>
  <c r="H19" i="25"/>
  <c r="O24" i="20" a="1"/>
  <c r="AA16" i="22"/>
  <c r="R31" i="20" a="1"/>
  <c r="X22" i="22"/>
  <c r="H4" i="20" a="1"/>
  <c r="V25" i="22"/>
  <c r="T34" i="20" a="1"/>
  <c r="Q18" i="20" a="1"/>
  <c r="Y24" i="22"/>
  <c r="O34" i="20" a="1"/>
  <c r="S18" i="20" a="1"/>
  <c r="E9" i="20" a="1"/>
  <c r="V9" i="20" a="1"/>
  <c r="X17" i="22"/>
  <c r="N18" i="20" a="1"/>
  <c r="U19" i="22"/>
  <c r="T29" i="20" a="1"/>
  <c r="R13" i="20" a="1"/>
  <c r="P17" i="20" a="1"/>
  <c r="M34" i="20" a="1"/>
  <c r="L10" i="20" a="1"/>
  <c r="U19" i="20" a="1"/>
  <c r="V5" i="20" a="1"/>
  <c r="E7" i="20" a="1"/>
  <c r="CK40" i="23"/>
  <c r="CK25" i="23"/>
  <c r="CK33" i="23"/>
  <c r="CK28" i="23"/>
  <c r="CK64" i="23"/>
  <c r="CK18" i="23"/>
  <c r="CK85" i="23"/>
  <c r="CK90" i="23"/>
  <c r="CJ20" i="23"/>
  <c r="CJ17" i="23"/>
  <c r="CJ71" i="23"/>
  <c r="CJ59" i="23"/>
  <c r="CJ24" i="23"/>
  <c r="CJ39" i="23"/>
  <c r="CJ73" i="23"/>
  <c r="CN10" i="23"/>
  <c r="CN8" i="23"/>
  <c r="CN85" i="23"/>
  <c r="CN42" i="23"/>
  <c r="CN25" i="23"/>
  <c r="CN68" i="23"/>
  <c r="CN46" i="23"/>
  <c r="CN94" i="23"/>
  <c r="CQ40" i="23"/>
  <c r="CQ21" i="23"/>
  <c r="CQ80" i="23"/>
  <c r="CQ25" i="23"/>
  <c r="CQ55" i="23"/>
  <c r="CQ46" i="23"/>
  <c r="CQ73" i="23"/>
  <c r="CS50" i="23"/>
  <c r="CS72" i="23"/>
  <c r="CS10" i="23"/>
  <c r="CS45" i="23"/>
  <c r="CS59" i="23"/>
  <c r="CS75" i="23"/>
  <c r="CS74" i="23"/>
  <c r="CS67" i="23"/>
  <c r="CO32" i="23"/>
  <c r="CO14" i="23"/>
  <c r="CO47" i="23"/>
  <c r="CO58" i="23"/>
  <c r="CO94" i="23"/>
  <c r="CO19" i="23"/>
  <c r="CO92" i="23"/>
  <c r="CO78" i="23"/>
  <c r="CW57" i="23"/>
  <c r="CW22" i="23"/>
  <c r="CW20" i="23"/>
  <c r="CW26" i="23"/>
  <c r="CW42" i="23"/>
  <c r="CW78" i="23"/>
  <c r="CW65" i="23"/>
  <c r="O24" i="25"/>
  <c r="V25" i="25"/>
  <c r="U5" i="20" a="1"/>
  <c r="U15" i="22"/>
  <c r="F19" i="20" a="1"/>
  <c r="U20" i="25"/>
  <c r="U10" i="25"/>
  <c r="U31" i="20" a="1"/>
  <c r="P19" i="25"/>
  <c r="P9" i="25"/>
  <c r="T6" i="20" a="1"/>
  <c r="Z10" i="22"/>
  <c r="E33" i="20" a="1"/>
  <c r="AB15" i="25"/>
  <c r="M13" i="25"/>
  <c r="K26" i="20" a="1"/>
  <c r="Q33" i="20" a="1"/>
  <c r="K27" i="20" a="1"/>
  <c r="O14" i="20" a="1"/>
  <c r="K25" i="25"/>
  <c r="X23" i="25"/>
  <c r="H14" i="25"/>
  <c r="AA14" i="22"/>
  <c r="L36" i="20" a="1"/>
  <c r="K35" i="20" a="1"/>
  <c r="L4" i="20" a="1"/>
  <c r="AB19" i="25"/>
  <c r="I25" i="20" a="1"/>
  <c r="N28" i="20" a="1"/>
  <c r="I5" i="20" a="1"/>
  <c r="K24" i="20" a="1"/>
  <c r="H11" i="20" a="1"/>
  <c r="H22" i="20" a="1"/>
  <c r="O9" i="20" a="1"/>
  <c r="Q25" i="20" a="1"/>
  <c r="Y23" i="22"/>
  <c r="X10" i="25"/>
  <c r="N21" i="25"/>
  <c r="R21" i="20" a="1"/>
  <c r="AB21" i="25"/>
  <c r="U21" i="22"/>
  <c r="AB25" i="22"/>
  <c r="F10" i="20" a="1"/>
  <c r="Q36" i="20" a="1"/>
  <c r="Y25" i="25"/>
  <c r="L9" i="25"/>
  <c r="E19" i="20" a="1"/>
  <c r="V8" i="25"/>
  <c r="P27" i="20" a="1"/>
  <c r="Y13" i="22"/>
  <c r="N21" i="20" a="1"/>
  <c r="R34" i="20" a="1"/>
  <c r="E22" i="20" a="1"/>
  <c r="P12" i="20" a="1"/>
  <c r="O11" i="20" a="1"/>
  <c r="X15" i="25"/>
  <c r="W26" i="22"/>
  <c r="M36" i="20" a="1"/>
  <c r="U17" i="22"/>
  <c r="Y20" i="22"/>
  <c r="W21" i="25"/>
  <c r="Z11" i="22"/>
  <c r="I9" i="20" a="1"/>
  <c r="V12" i="20" a="1"/>
  <c r="I24" i="20" a="1"/>
  <c r="I27" i="20" a="1"/>
  <c r="N22" i="25"/>
  <c r="Y14" i="22"/>
  <c r="O10" i="25"/>
  <c r="R18" i="20" a="1"/>
  <c r="M18" i="25"/>
  <c r="J36" i="20" a="1"/>
  <c r="L22" i="20" a="1"/>
  <c r="G9" i="20" a="1"/>
  <c r="N16" i="25"/>
  <c r="P21" i="25"/>
  <c r="M11" i="20" a="1"/>
  <c r="V19" i="22"/>
  <c r="L31" i="20" a="1"/>
  <c r="E21" i="20" a="1"/>
  <c r="K20" i="25"/>
  <c r="S22" i="20" a="1"/>
  <c r="T27" i="20" a="1"/>
  <c r="Q10" i="20" a="1"/>
  <c r="N26" i="20" a="1"/>
  <c r="P26" i="20" a="1"/>
  <c r="U7" i="20" a="1"/>
  <c r="T7" i="20" a="1"/>
  <c r="L32" i="20" a="1"/>
  <c r="L33" i="20" a="1"/>
  <c r="K5" i="20" a="1"/>
  <c r="Q4" i="20" a="1"/>
  <c r="V22" i="22"/>
  <c r="Z16" i="22"/>
  <c r="AA26" i="22"/>
  <c r="S32" i="20" a="1"/>
  <c r="P16" i="25"/>
  <c r="G22" i="20" a="1"/>
  <c r="W24" i="25"/>
  <c r="Z14" i="22"/>
  <c r="V26" i="20" a="1"/>
  <c r="E5" i="20" a="1"/>
  <c r="M23" i="20" a="1"/>
  <c r="Y22" i="25"/>
  <c r="R29" i="20" a="1"/>
  <c r="J16" i="25"/>
  <c r="O22" i="20" a="1"/>
  <c r="M35" i="20" a="1"/>
  <c r="N35" i="20" a="1"/>
  <c r="AC21" i="22"/>
  <c r="U8" i="25"/>
  <c r="F12" i="20" a="1"/>
  <c r="J10" i="20" a="1"/>
  <c r="AB22" i="22"/>
  <c r="I18" i="20" a="1"/>
  <c r="T28" i="20" a="1"/>
  <c r="X14" i="25"/>
  <c r="W16" i="22"/>
  <c r="I33" i="20" a="1"/>
  <c r="H23" i="25"/>
  <c r="V6" i="20" a="1"/>
  <c r="K18" i="20" a="1"/>
  <c r="I9" i="25"/>
  <c r="I6" i="20" a="1"/>
  <c r="I13" i="25"/>
  <c r="AB9" i="22"/>
  <c r="U33" i="20" a="1"/>
  <c r="N9" i="20" a="1"/>
  <c r="Y8" i="25"/>
  <c r="T17" i="20" a="1"/>
  <c r="R5" i="20" a="1"/>
  <c r="E25" i="20" a="1"/>
  <c r="O5" i="20" a="1"/>
  <c r="Q22" i="20" a="1"/>
  <c r="T18" i="20" a="1"/>
  <c r="T5" i="20" a="1"/>
  <c r="T19" i="20" a="1"/>
  <c r="W22" i="22"/>
  <c r="W25" i="22"/>
  <c r="V28" i="20" a="1"/>
  <c r="V20" i="20" a="1"/>
  <c r="H27" i="20" a="1"/>
  <c r="G8" i="20" a="1"/>
  <c r="K33" i="20" a="1"/>
  <c r="Y11" i="22"/>
  <c r="J18" i="25"/>
  <c r="G16" i="20" a="1"/>
  <c r="T9" i="20" a="1"/>
  <c r="S20" i="20" a="1"/>
  <c r="I28" i="20" a="1"/>
  <c r="T22" i="25"/>
  <c r="L17" i="25"/>
  <c r="K9" i="20" a="1"/>
  <c r="AA19" i="25"/>
  <c r="P22" i="25"/>
  <c r="J7" i="20" a="1"/>
  <c r="AC19" i="22"/>
  <c r="H8" i="25"/>
  <c r="AC23" i="22"/>
  <c r="M7" i="20" a="1"/>
  <c r="CK15" i="23"/>
  <c r="CK48" i="23"/>
  <c r="CK58" i="23"/>
  <c r="CK31" i="23"/>
  <c r="CK69" i="23"/>
  <c r="CK21" i="23"/>
  <c r="CK86" i="23"/>
  <c r="CK91" i="23"/>
  <c r="CJ34" i="23"/>
  <c r="CJ12" i="23"/>
  <c r="CJ29" i="23"/>
  <c r="CJ69" i="23"/>
  <c r="CJ27" i="23"/>
  <c r="CJ42" i="23"/>
  <c r="CJ76" i="23"/>
  <c r="CN18" i="23"/>
  <c r="CN14" i="23"/>
  <c r="CN45" i="23"/>
  <c r="CN51" i="23"/>
  <c r="CN28" i="23"/>
  <c r="CN86" i="23"/>
  <c r="CN49" i="23"/>
  <c r="CN88" i="23"/>
  <c r="CQ94" i="23"/>
  <c r="CQ42" i="23"/>
  <c r="CQ77" i="23"/>
  <c r="CQ27" i="23"/>
  <c r="CQ59" i="23"/>
  <c r="CQ57" i="23"/>
  <c r="CQ74" i="23"/>
  <c r="CS36" i="23"/>
  <c r="CS9" i="23"/>
  <c r="CS41" i="23"/>
  <c r="CS18" i="23"/>
  <c r="CS57" i="23"/>
  <c r="CS17" i="23"/>
  <c r="CS82" i="23"/>
  <c r="CS70" i="23"/>
  <c r="CO93" i="23"/>
  <c r="CO21" i="23"/>
  <c r="CO26" i="23"/>
  <c r="CO76" i="23"/>
  <c r="CO89" i="23"/>
  <c r="CO22" i="23"/>
  <c r="CO90" i="23"/>
  <c r="CW5" i="23"/>
  <c r="CW14" i="23"/>
  <c r="CW4" i="23"/>
  <c r="CW40" i="23"/>
  <c r="CW32" i="23"/>
  <c r="CW81" i="23"/>
  <c r="CW87" i="23"/>
  <c r="CW68" i="23"/>
  <c r="N11" i="25"/>
  <c r="CK7" i="23"/>
  <c r="CK11" i="23"/>
  <c r="CK6" i="23"/>
  <c r="CK44" i="23"/>
  <c r="CK76" i="23"/>
  <c r="CK24" i="23"/>
  <c r="CK88" i="23"/>
  <c r="CJ84" i="23"/>
  <c r="CJ35" i="23"/>
  <c r="CJ14" i="23"/>
  <c r="CJ43" i="23"/>
  <c r="CJ74" i="23"/>
  <c r="CJ87" i="23"/>
  <c r="CJ45" i="23"/>
  <c r="CJ79" i="23"/>
  <c r="CN59" i="23"/>
  <c r="CN21" i="23"/>
  <c r="CN24" i="23"/>
  <c r="CN65" i="23"/>
  <c r="CN30" i="23"/>
  <c r="CN73" i="23"/>
  <c r="CN52" i="23"/>
  <c r="CN89" i="23"/>
  <c r="CQ69" i="23"/>
  <c r="CQ19" i="23"/>
  <c r="CQ18" i="23"/>
  <c r="CQ36" i="23"/>
  <c r="CQ60" i="23"/>
  <c r="CQ64" i="23"/>
  <c r="CQ72" i="23"/>
  <c r="CS4" i="23"/>
  <c r="CS24" i="23"/>
  <c r="CS6" i="23"/>
  <c r="CS39" i="23"/>
  <c r="CS81" i="23"/>
  <c r="CS20" i="23"/>
  <c r="CS89" i="23"/>
  <c r="CS73" i="23"/>
  <c r="CO12" i="23"/>
  <c r="CO37" i="23"/>
  <c r="CO33" i="23"/>
  <c r="CO42" i="23"/>
  <c r="CO81" i="23"/>
  <c r="CO25" i="23"/>
  <c r="CO73" i="23"/>
  <c r="CW44" i="23"/>
  <c r="CW19" i="23"/>
  <c r="CW7" i="23"/>
  <c r="CW50" i="23"/>
  <c r="CW33" i="23"/>
  <c r="CW18" i="23"/>
  <c r="CW61" i="23"/>
  <c r="CW71" i="23"/>
  <c r="V10" i="25"/>
  <c r="I36" i="20" a="1"/>
  <c r="G17" i="20" a="1"/>
  <c r="M22" i="25"/>
  <c r="T23" i="25"/>
  <c r="F33" i="20" a="1"/>
  <c r="W23" i="25"/>
  <c r="H29" i="20" a="1"/>
  <c r="AA12" i="22"/>
  <c r="W15" i="25"/>
  <c r="I23" i="20" a="1"/>
  <c r="AA22" i="22"/>
  <c r="P12" i="25"/>
  <c r="G11" i="20" a="1"/>
  <c r="Z16" i="25"/>
  <c r="AB11" i="22"/>
  <c r="O4" i="20" a="1"/>
  <c r="Z11" i="25"/>
  <c r="S7" i="20" a="1"/>
  <c r="N5" i="20" a="1"/>
  <c r="P23" i="20" a="1"/>
  <c r="U20" i="22"/>
  <c r="U32" i="20" a="1"/>
  <c r="E36" i="20" a="1"/>
  <c r="R4" i="20" a="1"/>
  <c r="O10" i="20" a="1"/>
  <c r="N36" i="20" a="1"/>
  <c r="L17" i="20" a="1"/>
  <c r="Y19" i="22"/>
  <c r="AA23" i="22"/>
  <c r="F18" i="20" a="1"/>
  <c r="U9" i="20" a="1"/>
  <c r="I17" i="20" a="1"/>
  <c r="L13" i="25"/>
  <c r="CK73" i="23"/>
  <c r="CK52" i="23"/>
  <c r="CK9" i="23"/>
  <c r="CK54" i="23"/>
  <c r="CK81" i="23"/>
  <c r="CK27" i="23"/>
  <c r="CK92" i="23"/>
  <c r="CJ16" i="23"/>
  <c r="CJ44" i="23"/>
  <c r="CJ40" i="23"/>
  <c r="CJ55" i="23"/>
  <c r="CJ85" i="23"/>
  <c r="CJ31" i="23"/>
  <c r="CJ48" i="23"/>
  <c r="CJ89" i="23"/>
  <c r="CN9" i="23"/>
  <c r="CN84" i="23"/>
  <c r="CN35" i="23"/>
  <c r="CN50" i="23"/>
  <c r="CN41" i="23"/>
  <c r="CN80" i="23"/>
  <c r="CN55" i="23"/>
  <c r="CN92" i="23"/>
  <c r="CQ20" i="23"/>
  <c r="CQ30" i="23"/>
  <c r="CQ38" i="23"/>
  <c r="CQ88" i="23"/>
  <c r="CQ66" i="23"/>
  <c r="CQ65" i="23"/>
  <c r="CQ84" i="23"/>
  <c r="CS15" i="23"/>
  <c r="CS91" i="23"/>
  <c r="CS35" i="23"/>
  <c r="CS30" i="23"/>
  <c r="CS84" i="23"/>
  <c r="CS23" i="23"/>
  <c r="CS66" i="23"/>
  <c r="CS76" i="23"/>
  <c r="CO5" i="23"/>
  <c r="CO4" i="23"/>
  <c r="CO34" i="23"/>
  <c r="CO51" i="23"/>
  <c r="CO87" i="23"/>
  <c r="CO28" i="23"/>
  <c r="CO80" i="23"/>
  <c r="CW39" i="23"/>
  <c r="CW13" i="23"/>
  <c r="CW30" i="23"/>
  <c r="CW56" i="23"/>
  <c r="CW48" i="23"/>
  <c r="CW21" i="23"/>
  <c r="CW64" i="23"/>
  <c r="CW74" i="23"/>
  <c r="AA21" i="25"/>
  <c r="N12" i="25"/>
  <c r="G35" i="20" a="1"/>
  <c r="U13" i="20" a="1"/>
  <c r="M20" i="20" a="1"/>
  <c r="Y11" i="25"/>
  <c r="O15" i="25"/>
  <c r="L18" i="20" a="1"/>
  <c r="U24" i="25"/>
  <c r="K11" i="25"/>
  <c r="M28" i="20" a="1"/>
  <c r="Z22" i="22"/>
  <c r="I12" i="20" a="1"/>
  <c r="V15" i="25"/>
  <c r="O17" i="25"/>
  <c r="F29" i="20" a="1"/>
  <c r="E12" i="20" a="1"/>
  <c r="V26" i="22"/>
  <c r="T16" i="20" a="1"/>
  <c r="W18" i="25"/>
  <c r="M20" i="25"/>
  <c r="T20" i="20" a="1"/>
  <c r="U22" i="22"/>
  <c r="W16" i="25"/>
  <c r="W20" i="22"/>
  <c r="T23" i="20" a="1"/>
  <c r="S6" i="20" a="1"/>
  <c r="G34" i="20" a="1"/>
  <c r="AA17" i="25"/>
  <c r="H33" i="20" a="1"/>
  <c r="AB9" i="25"/>
  <c r="V19" i="20" a="1"/>
  <c r="O26" i="20" a="1"/>
  <c r="K17" i="25"/>
  <c r="F23" i="20" a="1"/>
  <c r="AA18" i="25"/>
  <c r="CK17" i="23"/>
  <c r="CK14" i="23"/>
  <c r="CK12" i="23"/>
  <c r="CK61" i="23"/>
  <c r="CK72" i="23"/>
  <c r="CK42" i="23"/>
  <c r="CK83" i="23"/>
  <c r="CJ32" i="23"/>
  <c r="CJ6" i="23"/>
  <c r="CJ4" i="23"/>
  <c r="CJ68" i="23"/>
  <c r="CJ77" i="23"/>
  <c r="CJ63" i="23"/>
  <c r="CK41" i="23"/>
  <c r="CK45" i="23"/>
  <c r="CK22" i="23"/>
  <c r="CK67" i="23"/>
  <c r="CK78" i="23"/>
  <c r="CK87" i="23"/>
  <c r="CK62" i="23"/>
  <c r="CJ25" i="23"/>
  <c r="CJ62" i="23"/>
  <c r="CJ28" i="23"/>
  <c r="CJ50" i="23"/>
  <c r="CJ81" i="23"/>
  <c r="CJ86" i="23"/>
  <c r="CJ54" i="23"/>
  <c r="CJ93" i="23"/>
  <c r="CN48" i="23"/>
  <c r="CN29" i="23"/>
  <c r="CN71" i="23"/>
  <c r="CN56" i="23"/>
  <c r="CN62" i="23"/>
  <c r="CN93" i="23"/>
  <c r="CN63" i="23"/>
  <c r="CQ33" i="23"/>
  <c r="CQ63" i="23"/>
  <c r="CQ9" i="23"/>
  <c r="CQ48" i="23"/>
  <c r="CQ47" i="23"/>
  <c r="CQ86" i="23"/>
  <c r="CQ49" i="23"/>
  <c r="CQ87" i="23"/>
  <c r="CS42" i="23"/>
  <c r="CS7" i="23"/>
  <c r="CS19" i="23"/>
  <c r="CS46" i="23"/>
  <c r="CS92" i="23"/>
  <c r="CS32" i="23"/>
  <c r="CS83" i="23"/>
  <c r="CS87" i="23"/>
  <c r="CO11" i="23"/>
  <c r="CO10" i="23"/>
  <c r="CO70" i="23"/>
  <c r="CO40" i="23"/>
  <c r="CO53" i="23"/>
  <c r="CO41" i="23"/>
  <c r="CO82" i="23"/>
  <c r="CW59" i="23"/>
  <c r="CW47" i="23"/>
  <c r="CW49" i="23"/>
  <c r="CW34" i="23"/>
  <c r="CW91" i="23"/>
  <c r="CW27" i="23"/>
  <c r="CW70" i="23"/>
  <c r="CW92" i="23"/>
  <c r="N9" i="25"/>
  <c r="X17" i="25"/>
  <c r="S34" i="20" a="1"/>
  <c r="U28" i="20" a="1"/>
  <c r="K12" i="20" a="1"/>
  <c r="T9" i="25"/>
  <c r="U12" i="25"/>
  <c r="G13" i="20" a="1"/>
  <c r="X12" i="25"/>
  <c r="V18" i="25"/>
  <c r="AA9" i="22"/>
  <c r="J19" i="20" a="1"/>
  <c r="X21" i="22"/>
  <c r="AB24" i="25"/>
  <c r="Y20" i="25"/>
  <c r="Z25" i="22"/>
  <c r="O29" i="20" a="1"/>
  <c r="M27" i="20" a="1"/>
  <c r="G18" i="20" a="1"/>
  <c r="M9" i="25"/>
  <c r="AB25" i="25"/>
  <c r="N33" i="20" a="1"/>
  <c r="X9" i="22"/>
  <c r="V9" i="22"/>
  <c r="G15" i="20" a="1"/>
  <c r="J15" i="25"/>
  <c r="K36" i="20" a="1"/>
  <c r="Y18" i="22"/>
  <c r="V15" i="20" a="1"/>
  <c r="I21" i="20" a="1"/>
  <c r="P23" i="25"/>
  <c r="Y26" i="22"/>
  <c r="S19" i="20" a="1"/>
  <c r="W8" i="25"/>
  <c r="AC25" i="22"/>
  <c r="AC15" i="22"/>
  <c r="V15" i="22"/>
  <c r="O7" i="20" a="1"/>
  <c r="K18" i="25"/>
  <c r="Z21" i="25"/>
  <c r="N7" i="20" a="1"/>
  <c r="U16" i="20" a="1"/>
  <c r="P20" i="20" a="1"/>
  <c r="Y10" i="22"/>
  <c r="Q6" i="20" a="1"/>
  <c r="AA10" i="22"/>
  <c r="W24" i="22"/>
  <c r="Z24" i="25"/>
  <c r="V10" i="22"/>
  <c r="AA16" i="25"/>
  <c r="F13" i="20" a="1"/>
  <c r="R17" i="20" a="1"/>
  <c r="AB15" i="22"/>
  <c r="Z23" i="22"/>
  <c r="J4" i="20" a="1"/>
  <c r="T25" i="20" a="1"/>
  <c r="W19" i="22"/>
  <c r="H7" i="20" a="1"/>
  <c r="Q17" i="20" a="1"/>
  <c r="V20" i="25"/>
  <c r="X11" i="22"/>
  <c r="G24" i="20" a="1"/>
  <c r="G10" i="20" a="1"/>
  <c r="N23" i="25"/>
  <c r="S4" i="20" a="1"/>
  <c r="O27" i="20" a="1"/>
  <c r="W18" i="22"/>
  <c r="CK94" i="23"/>
  <c r="CK4" i="23"/>
  <c r="CK29" i="23"/>
  <c r="CK66" i="23"/>
  <c r="CK93" i="23"/>
  <c r="CK60" i="23"/>
  <c r="CK65" i="23"/>
  <c r="CJ5" i="23"/>
  <c r="CJ8" i="23"/>
  <c r="CJ46" i="23"/>
  <c r="CJ66" i="23"/>
  <c r="CJ72" i="23"/>
  <c r="CJ75" i="23"/>
  <c r="CJ57" i="23"/>
  <c r="CJ88" i="23"/>
  <c r="CN11" i="23"/>
  <c r="CN4" i="23"/>
  <c r="CN27" i="23"/>
  <c r="CN79" i="23"/>
  <c r="CN77" i="23"/>
  <c r="CN87" i="23"/>
  <c r="CN66" i="23"/>
  <c r="CQ61" i="23"/>
  <c r="CQ6" i="23"/>
  <c r="CQ24" i="23"/>
  <c r="CQ37" i="23"/>
  <c r="CQ52" i="23"/>
  <c r="CQ92" i="23"/>
  <c r="CQ76" i="23"/>
  <c r="CQ81" i="23"/>
  <c r="CS25" i="23"/>
  <c r="CS69" i="23"/>
  <c r="CS5" i="23"/>
  <c r="CS47" i="23"/>
  <c r="CS68" i="23"/>
  <c r="CS43" i="23"/>
  <c r="CS85" i="23"/>
  <c r="CO6" i="23"/>
  <c r="CO39" i="23"/>
  <c r="CO13" i="23"/>
  <c r="CO24" i="23"/>
  <c r="CO57" i="23"/>
  <c r="CO56" i="23"/>
  <c r="CO54" i="23"/>
  <c r="CO91" i="23"/>
  <c r="CW10" i="23"/>
  <c r="CW90" i="23"/>
  <c r="CW6" i="23"/>
  <c r="CW35" i="23"/>
  <c r="CW53" i="23"/>
  <c r="CW31" i="23"/>
  <c r="CW73" i="23"/>
  <c r="CW93" i="23"/>
  <c r="X16" i="25"/>
  <c r="N19" i="25"/>
  <c r="G14" i="20" a="1"/>
  <c r="AA19" i="22"/>
  <c r="M8" i="20" a="1"/>
  <c r="W20" i="25"/>
  <c r="P14" i="25"/>
  <c r="T31" i="20" a="1"/>
  <c r="H24" i="25"/>
  <c r="I14" i="25"/>
  <c r="K30" i="20" a="1"/>
  <c r="O21" i="20" a="1"/>
  <c r="M32" i="20" a="1"/>
  <c r="Y9" i="25"/>
  <c r="U15" i="25"/>
  <c r="W11" i="22"/>
  <c r="L29" i="20" a="1"/>
  <c r="O23" i="20" a="1"/>
  <c r="AC13" i="22"/>
  <c r="J8" i="25"/>
  <c r="L10" i="25"/>
  <c r="R19" i="20" a="1"/>
  <c r="U29" i="20" a="1"/>
  <c r="V4" i="20" a="1"/>
  <c r="Q30" i="20" a="1"/>
  <c r="H10" i="25"/>
  <c r="F34" i="20" a="1"/>
  <c r="M9" i="20" a="1"/>
  <c r="T35" i="20" a="1"/>
  <c r="R7" i="20" a="1"/>
  <c r="M23" i="25"/>
  <c r="H9" i="25"/>
  <c r="T22" i="20" a="1"/>
  <c r="CK59" i="23"/>
  <c r="CK10" i="23"/>
  <c r="CK46" i="23"/>
  <c r="CK30" i="23"/>
  <c r="CK19" i="23"/>
  <c r="CK80" i="23"/>
  <c r="CK70" i="23"/>
  <c r="CK68" i="23"/>
  <c r="CJ41" i="23"/>
  <c r="CJ11" i="23"/>
  <c r="CJ65" i="23"/>
  <c r="CJ37" i="23"/>
  <c r="CJ78" i="23"/>
  <c r="CJ83" i="23"/>
  <c r="CJ60" i="23"/>
  <c r="CJ91" i="23"/>
  <c r="CN39" i="23"/>
  <c r="CN74" i="23"/>
  <c r="CN38" i="23"/>
  <c r="CN76" i="23"/>
  <c r="CN91" i="23"/>
  <c r="CN31" i="23"/>
  <c r="CN69" i="23"/>
  <c r="CQ26" i="23"/>
  <c r="CQ28" i="23"/>
  <c r="CQ12" i="23"/>
  <c r="CQ4" i="23"/>
  <c r="CQ54" i="23"/>
  <c r="CQ89" i="23"/>
  <c r="CQ83" i="23"/>
  <c r="CQ82" i="23"/>
  <c r="CS62" i="23"/>
  <c r="CS21" i="23"/>
  <c r="CS8" i="23"/>
  <c r="CS48" i="23"/>
  <c r="CS88" i="23"/>
  <c r="CS52" i="23"/>
  <c r="CS86" i="23"/>
  <c r="CO9" i="23"/>
  <c r="CO50" i="23"/>
  <c r="CO17" i="23"/>
  <c r="CO31" i="23"/>
  <c r="CO86" i="23"/>
  <c r="CO74" i="23"/>
  <c r="CO62" i="23"/>
  <c r="CO63" i="23"/>
  <c r="CW17" i="23"/>
  <c r="CW37" i="23"/>
  <c r="CW9" i="23"/>
  <c r="CW36" i="23"/>
  <c r="CW54" i="23"/>
  <c r="CW45" i="23"/>
  <c r="CW76" i="23"/>
  <c r="CW94" i="23"/>
  <c r="U21" i="25"/>
  <c r="Y17" i="25"/>
  <c r="K10" i="20" a="1"/>
  <c r="L30" i="20" a="1"/>
  <c r="E11" i="20" a="1"/>
  <c r="L24" i="25"/>
  <c r="J20" i="25"/>
  <c r="AA13" i="22"/>
  <c r="O14" i="25"/>
  <c r="AB17" i="25"/>
  <c r="R16" i="20" a="1"/>
  <c r="O8" i="20" a="1"/>
  <c r="J19" i="25"/>
  <c r="K16" i="25"/>
  <c r="L11" i="25"/>
  <c r="H36" i="20" a="1"/>
  <c r="G5" i="20" a="1"/>
  <c r="J17" i="20" a="1"/>
  <c r="V18" i="22"/>
  <c r="H18" i="25"/>
  <c r="J22" i="25"/>
  <c r="K14" i="20" a="1"/>
  <c r="N31" i="20" a="1"/>
  <c r="W9" i="22"/>
  <c r="R6" i="20" a="1"/>
  <c r="T21" i="25"/>
  <c r="L24" i="20" a="1"/>
  <c r="R22" i="20" a="1"/>
  <c r="X25" i="22"/>
  <c r="S29" i="20" a="1"/>
  <c r="S17" i="20" a="1"/>
  <c r="P13" i="25"/>
  <c r="U21" i="20" a="1"/>
  <c r="AC24" i="22"/>
  <c r="M14" i="25"/>
  <c r="Q20" i="20" a="1"/>
  <c r="G23" i="20" a="1"/>
  <c r="S13" i="20" a="1"/>
  <c r="O9" i="25"/>
  <c r="O19" i="20" a="1"/>
  <c r="M33" i="20" a="1"/>
  <c r="G12" i="20" a="1"/>
  <c r="X26" i="22"/>
  <c r="P31" i="20" a="1"/>
  <c r="Y21" i="22"/>
  <c r="I19" i="20" a="1"/>
  <c r="X12" i="22"/>
  <c r="V18" i="20" a="1"/>
  <c r="W11" i="25"/>
  <c r="Y15" i="25"/>
  <c r="G26" i="20" a="1"/>
  <c r="H20" i="20" a="1"/>
  <c r="E23" i="20" a="1"/>
  <c r="H14" i="20" a="1"/>
  <c r="U25" i="20" a="1"/>
  <c r="T20" i="25"/>
  <c r="U12" i="22"/>
  <c r="K21" i="20" a="1"/>
  <c r="R35" i="20" a="1"/>
  <c r="Q8" i="20" a="1"/>
  <c r="AB13" i="25"/>
  <c r="T17" i="25"/>
  <c r="Y21" i="25"/>
  <c r="N15" i="25"/>
  <c r="U12" i="20" a="1"/>
  <c r="S30" i="20" a="1"/>
  <c r="AC26" i="22"/>
  <c r="T24" i="20" a="1"/>
  <c r="V22" i="25"/>
  <c r="U20" i="20" a="1"/>
  <c r="G6" i="20" a="1"/>
  <c r="J17" i="25"/>
  <c r="K13" i="20" a="1"/>
  <c r="U35" i="20" a="1"/>
  <c r="E16" i="20" a="1"/>
  <c r="J25" i="25"/>
  <c r="U23" i="22"/>
  <c r="AC20" i="22"/>
  <c r="F32" i="20" a="1"/>
  <c r="U11" i="20" a="1"/>
  <c r="Y24" i="25"/>
  <c r="Z17" i="25"/>
  <c r="X13" i="22"/>
  <c r="K12" i="25"/>
  <c r="X19" i="22"/>
  <c r="J14" i="25"/>
  <c r="U26" i="20" a="1"/>
  <c r="J13" i="20" a="1"/>
  <c r="CK26" i="23"/>
  <c r="CK34" i="23"/>
  <c r="CK47" i="23"/>
  <c r="CK35" i="23"/>
  <c r="CK55" i="23"/>
  <c r="CJ82" i="23"/>
  <c r="CJ33" i="23"/>
  <c r="CN53" i="23"/>
  <c r="CN19" i="23"/>
  <c r="CN78" i="23"/>
  <c r="CQ34" i="23"/>
  <c r="CQ78" i="23"/>
  <c r="CS16" i="23"/>
  <c r="CS80" i="23"/>
  <c r="CS61" i="23"/>
  <c r="CO45" i="23"/>
  <c r="CO85" i="23"/>
  <c r="CW38" i="23"/>
  <c r="CW75" i="23"/>
  <c r="CW89" i="23"/>
  <c r="U25" i="22"/>
  <c r="M8" i="25"/>
  <c r="H25" i="25"/>
  <c r="P7" i="20" a="1"/>
  <c r="O23" i="25"/>
  <c r="E6" i="20" a="1"/>
  <c r="P17" i="25"/>
  <c r="K7" i="20" a="1"/>
  <c r="I20" i="25"/>
  <c r="J32" i="20" a="1"/>
  <c r="W23" i="22"/>
  <c r="M16" i="25"/>
  <c r="H34" i="20" a="1"/>
  <c r="O13" i="20" a="1"/>
  <c r="AA18" i="22"/>
  <c r="Z15" i="25"/>
  <c r="H21" i="25"/>
  <c r="X19" i="25"/>
  <c r="K25" i="20" a="1"/>
  <c r="AC10" i="22"/>
  <c r="V7" i="20" a="1"/>
  <c r="J8" i="20" a="1"/>
  <c r="R28" i="20" a="1"/>
  <c r="U14" i="25"/>
  <c r="P5" i="20" a="1"/>
  <c r="G7" i="20" a="1"/>
  <c r="M22" i="20" a="1"/>
  <c r="AC12" i="22"/>
  <c r="AB11" i="25"/>
  <c r="Y14" i="25"/>
  <c r="R20" i="20" a="1"/>
  <c r="X10" i="22"/>
  <c r="M18" i="20" a="1"/>
  <c r="N25" i="20" a="1"/>
  <c r="P13" i="20" a="1"/>
  <c r="AB18" i="22"/>
  <c r="M12" i="25"/>
  <c r="I19" i="25"/>
  <c r="Y10" i="25"/>
  <c r="N16" i="20" a="1"/>
  <c r="Y25" i="22"/>
  <c r="V14" i="25"/>
  <c r="P21" i="20" a="1"/>
  <c r="Z18" i="22"/>
  <c r="J24" i="25"/>
  <c r="AB24" i="22"/>
  <c r="I20" i="20" a="1"/>
  <c r="O32" i="20" a="1"/>
  <c r="O33" i="20" a="1"/>
  <c r="R15" i="20" a="1"/>
  <c r="Q12" i="20" a="1"/>
  <c r="S28" i="20" a="1"/>
  <c r="CN26" i="23"/>
  <c r="CO48" i="23"/>
  <c r="CW66" i="23"/>
  <c r="K24" i="25"/>
  <c r="V35" i="20" a="1"/>
  <c r="H8" i="20" a="1"/>
  <c r="U16" i="22"/>
  <c r="F9" i="20" a="1"/>
  <c r="U9" i="25"/>
  <c r="P34" i="20" a="1"/>
  <c r="Z19" i="25"/>
  <c r="U22" i="20" a="1"/>
  <c r="I17" i="25"/>
  <c r="H20" i="25"/>
  <c r="CK53" i="23"/>
  <c r="CJ49" i="23"/>
  <c r="CN64" i="23"/>
  <c r="CQ62" i="23"/>
  <c r="CS37" i="23"/>
  <c r="CO65" i="23"/>
  <c r="CW24" i="23"/>
  <c r="O16" i="25"/>
  <c r="Q29" i="20" a="1"/>
  <c r="H23" i="20" a="1"/>
  <c r="V24" i="20" a="1"/>
  <c r="V14" i="20" a="1"/>
  <c r="F20" i="20" a="1"/>
  <c r="Q11" i="20" a="1"/>
  <c r="G31" i="20" a="1"/>
  <c r="S33" i="20" a="1"/>
  <c r="Y16" i="22"/>
  <c r="K20" i="20" a="1"/>
  <c r="U18" i="20" a="1"/>
  <c r="U8" i="20" a="1"/>
  <c r="E28" i="20" a="1"/>
  <c r="N34" i="20" a="1"/>
  <c r="U23" i="25"/>
  <c r="U14" i="22"/>
  <c r="N24" i="20" a="1"/>
  <c r="H26" i="20" a="1"/>
  <c r="N14" i="25"/>
  <c r="W17" i="22"/>
  <c r="CN12" i="23"/>
  <c r="CS31" i="23"/>
  <c r="CW8" i="23"/>
  <c r="E17" i="20" a="1"/>
  <c r="J12" i="20" a="1"/>
  <c r="J11" i="25"/>
  <c r="F26" i="20" a="1"/>
  <c r="J28" i="20" a="1"/>
  <c r="N10" i="20" a="1"/>
  <c r="Q24" i="20" a="1"/>
  <c r="I29" i="20" a="1"/>
  <c r="X20" i="25"/>
  <c r="L6" i="20" a="1"/>
  <c r="CK39" i="23"/>
  <c r="CN82" i="23"/>
  <c r="CS49" i="23"/>
  <c r="CW29" i="23"/>
  <c r="X18" i="25"/>
  <c r="P24" i="25"/>
  <c r="Y22" i="22"/>
  <c r="H17" i="25"/>
  <c r="O25" i="25"/>
  <c r="I15" i="25"/>
  <c r="P25" i="20" a="1"/>
  <c r="F6" i="20" a="1"/>
  <c r="S35" i="20" a="1"/>
  <c r="CK50" i="23"/>
  <c r="CQ15" i="23"/>
  <c r="CO36" i="23"/>
  <c r="CW85" i="23"/>
  <c r="L16" i="20" a="1"/>
  <c r="CK36" i="23"/>
  <c r="CK63" i="23"/>
  <c r="CJ19" i="23"/>
  <c r="CJ51" i="23"/>
  <c r="CN6" i="23"/>
  <c r="CN54" i="23"/>
  <c r="CQ11" i="23"/>
  <c r="CQ39" i="23"/>
  <c r="CQ35" i="23"/>
  <c r="CS27" i="23"/>
  <c r="CS71" i="23"/>
  <c r="CS79" i="23"/>
  <c r="CO44" i="23"/>
  <c r="CO30" i="23"/>
  <c r="CW46" i="23"/>
  <c r="CW55" i="23"/>
  <c r="CW77" i="23"/>
  <c r="V17" i="20" a="1"/>
  <c r="H16" i="25"/>
  <c r="Z18" i="25"/>
  <c r="U6" i="20" a="1"/>
  <c r="O22" i="25"/>
  <c r="S36" i="20" a="1"/>
  <c r="K19" i="25"/>
  <c r="F21" i="20" a="1"/>
  <c r="Z25" i="25"/>
  <c r="J16" i="20" a="1"/>
  <c r="F30" i="20" a="1"/>
  <c r="H11" i="25"/>
  <c r="V27" i="20" a="1"/>
  <c r="J23" i="20" a="1"/>
  <c r="I35" i="20" a="1"/>
  <c r="Q31" i="20" a="1"/>
  <c r="N25" i="25"/>
  <c r="L19" i="25"/>
  <c r="Q35" i="20" a="1"/>
  <c r="S9" i="20" a="1"/>
  <c r="V8" i="20" a="1"/>
  <c r="K23" i="20" a="1"/>
  <c r="K28" i="20" a="1"/>
  <c r="Y12" i="25"/>
  <c r="H10" i="20" a="1"/>
  <c r="V34" i="20" a="1"/>
  <c r="T16" i="25"/>
  <c r="P10" i="20" a="1"/>
  <c r="E18" i="20" a="1"/>
  <c r="J29" i="20" a="1"/>
  <c r="AB10" i="22"/>
  <c r="U27" i="20" a="1"/>
  <c r="J6" i="20" a="1"/>
  <c r="J24" i="20" a="1"/>
  <c r="V12" i="22"/>
  <c r="M15" i="20" a="1"/>
  <c r="K13" i="25"/>
  <c r="X15" i="22"/>
  <c r="T30" i="20" a="1"/>
  <c r="AA25" i="22"/>
  <c r="J21" i="20" a="1"/>
  <c r="W14" i="22"/>
  <c r="V30" i="20" a="1"/>
  <c r="M14" i="20" a="1"/>
  <c r="P29" i="20" a="1"/>
  <c r="F27" i="20" a="1"/>
  <c r="J34" i="20" a="1"/>
  <c r="AA12" i="25"/>
  <c r="L9" i="20" a="1"/>
  <c r="V11" i="25"/>
  <c r="Y18" i="25"/>
  <c r="CQ13" i="23"/>
  <c r="CO43" i="23"/>
  <c r="I10" i="25"/>
  <c r="Y23" i="25"/>
  <c r="R12" i="20" a="1"/>
  <c r="E10" i="20" a="1"/>
  <c r="N17" i="20" a="1"/>
  <c r="K22" i="20" a="1"/>
  <c r="G33" i="20" a="1"/>
  <c r="S25" i="20" a="1"/>
  <c r="N17" i="25"/>
  <c r="T4" i="20" a="1"/>
  <c r="W25" i="25"/>
  <c r="R14" i="20" a="1"/>
  <c r="V9" i="25"/>
  <c r="W21" i="22"/>
  <c r="S8" i="20" a="1"/>
  <c r="L25" i="25"/>
  <c r="CK74" i="23"/>
  <c r="CJ92" i="23"/>
  <c r="CN81" i="23"/>
  <c r="CQ29" i="23"/>
  <c r="CS26" i="23"/>
  <c r="CO88" i="23"/>
  <c r="L15" i="25"/>
  <c r="J12" i="25"/>
  <c r="AB20" i="22"/>
  <c r="R25" i="20" a="1"/>
  <c r="V33" i="20" a="1"/>
  <c r="V14" i="22"/>
  <c r="F8" i="20" a="1"/>
  <c r="Z10" i="25"/>
  <c r="I7" i="20" a="1"/>
  <c r="V16" i="22"/>
  <c r="Z20" i="22"/>
  <c r="I22" i="25"/>
  <c r="H6" i="20" a="1"/>
  <c r="U34" i="20" a="1"/>
  <c r="K4" i="20" a="1"/>
  <c r="E35" i="20" a="1"/>
  <c r="L25" i="20" a="1"/>
  <c r="CK38" i="23"/>
  <c r="CN67" i="23"/>
  <c r="CS78" i="23"/>
  <c r="CW16" i="23"/>
  <c r="X16" i="22"/>
  <c r="AA8" i="25"/>
  <c r="E20" i="20" a="1"/>
  <c r="T14" i="25"/>
  <c r="K23" i="25"/>
  <c r="M17" i="25"/>
  <c r="T13" i="20" a="1"/>
  <c r="CJ7" i="23"/>
  <c r="CN72" i="23"/>
  <c r="CS44" i="23"/>
  <c r="CW58" i="23"/>
  <c r="P28" i="20" a="1"/>
  <c r="AA20" i="25"/>
  <c r="AB12" i="25"/>
  <c r="AC18" i="22"/>
  <c r="N6" i="20" a="1"/>
  <c r="Z23" i="25"/>
  <c r="O28" i="20" a="1"/>
  <c r="CK5" i="23"/>
  <c r="CN16" i="23"/>
  <c r="CS93" i="23"/>
  <c r="CW60" i="23"/>
  <c r="K22" i="25"/>
  <c r="X11" i="25"/>
  <c r="L8" i="25"/>
  <c r="AA20" i="22"/>
  <c r="CK13" i="23"/>
  <c r="CK82" i="23"/>
  <c r="CJ26" i="23"/>
  <c r="CJ61" i="23"/>
  <c r="CN17" i="23"/>
  <c r="CN33" i="23"/>
  <c r="CQ31" i="23"/>
  <c r="CQ7" i="23"/>
  <c r="CQ53" i="23"/>
  <c r="CS12" i="23"/>
  <c r="CS29" i="23"/>
  <c r="CO8" i="23"/>
  <c r="CO35" i="23"/>
  <c r="CO77" i="23"/>
  <c r="CW80" i="23"/>
  <c r="CW82" i="23"/>
  <c r="L22" i="25"/>
  <c r="F11" i="20" a="1"/>
  <c r="V21" i="22"/>
  <c r="I30" i="20" a="1"/>
  <c r="Q27" i="20" a="1"/>
  <c r="Y12" i="22"/>
  <c r="CN90" i="23"/>
  <c r="CW43" i="23"/>
  <c r="CQ79" i="23"/>
  <c r="CW28" i="23"/>
  <c r="J15" i="20" a="1"/>
  <c r="I16" i="25"/>
  <c r="CQ41" i="23"/>
  <c r="L23" i="25"/>
  <c r="M10" i="20" a="1"/>
  <c r="U15" i="20" a="1"/>
  <c r="CS90" i="23"/>
  <c r="K6" i="20" a="1"/>
  <c r="N11" i="20" a="1"/>
  <c r="CJ13" i="23"/>
  <c r="CS54" i="23"/>
  <c r="AA25" i="25"/>
  <c r="T32" i="20" a="1"/>
  <c r="CK57" i="23"/>
  <c r="CK75" i="23"/>
  <c r="CJ53" i="23"/>
  <c r="CJ64" i="23"/>
  <c r="CN36" i="23"/>
  <c r="CN44" i="23"/>
  <c r="CQ16" i="23"/>
  <c r="CQ10" i="23"/>
  <c r="CQ91" i="23"/>
  <c r="CS28" i="23"/>
  <c r="CS40" i="23"/>
  <c r="CO15" i="23"/>
  <c r="CO64" i="23"/>
  <c r="CO59" i="23"/>
  <c r="CW23" i="23"/>
  <c r="CW84" i="23"/>
  <c r="O18" i="25"/>
  <c r="I22" i="20" a="1"/>
  <c r="AA14" i="25"/>
  <c r="K10" i="25"/>
  <c r="O18" i="20" a="1"/>
  <c r="K8" i="20" a="1"/>
  <c r="Z12" i="22"/>
  <c r="T24" i="25"/>
  <c r="E14" i="20" a="1"/>
  <c r="T26" i="20" a="1"/>
  <c r="J27" i="20" a="1"/>
  <c r="S26" i="20" a="1"/>
  <c r="E15" i="20" a="1"/>
  <c r="F15" i="20" a="1"/>
  <c r="X24" i="22"/>
  <c r="Y9" i="22"/>
  <c r="V29" i="20" a="1"/>
  <c r="K19" i="20" a="1"/>
  <c r="U11" i="25"/>
  <c r="M19" i="20" a="1"/>
  <c r="V25" i="20" a="1"/>
  <c r="M11" i="25"/>
  <c r="J21" i="25"/>
  <c r="T12" i="25"/>
  <c r="X14" i="22"/>
  <c r="H5" i="20" a="1"/>
  <c r="J9" i="25"/>
  <c r="T21" i="20" a="1"/>
  <c r="F35" i="20" a="1"/>
  <c r="E30" i="20" a="1"/>
  <c r="E4" i="20" a="1"/>
  <c r="J22" i="20" a="1"/>
  <c r="AB8" i="25"/>
  <c r="O20" i="20" a="1"/>
  <c r="T13" i="25"/>
  <c r="AB21" i="22"/>
  <c r="N4" i="20" a="1"/>
  <c r="CK43" i="23"/>
  <c r="CK71" i="23"/>
  <c r="CJ38" i="23"/>
  <c r="CJ67" i="23"/>
  <c r="CQ51" i="23"/>
  <c r="CQ56" i="23"/>
  <c r="CS34" i="23"/>
  <c r="CS51" i="23"/>
  <c r="CO61" i="23"/>
  <c r="T15" i="20" a="1"/>
  <c r="J31" i="20" a="1"/>
  <c r="S11" i="20" a="1"/>
  <c r="I25" i="25"/>
  <c r="AB14" i="25"/>
  <c r="Z26" i="22"/>
  <c r="AA24" i="25"/>
  <c r="M30" i="20" a="1"/>
  <c r="U13" i="22"/>
  <c r="H28" i="20" a="1"/>
  <c r="CO23" i="23"/>
  <c r="H17" i="20" a="1"/>
  <c r="G20" i="20" a="1"/>
  <c r="E24" i="20" a="1"/>
  <c r="Y17" i="22"/>
  <c r="H35" i="20" a="1"/>
  <c r="F7" i="20" a="1"/>
  <c r="N30" i="20" a="1"/>
  <c r="K31" i="20" a="1"/>
  <c r="L26" i="20" a="1"/>
  <c r="I31" i="20" a="1"/>
  <c r="Q28" i="20" a="1"/>
  <c r="T10" i="20" a="1"/>
  <c r="M19" i="25"/>
  <c r="U25" i="25"/>
  <c r="O16" i="20" a="1"/>
  <c r="AA10" i="25"/>
  <c r="O11" i="25"/>
  <c r="H31" i="20" a="1"/>
  <c r="CJ18" i="23"/>
  <c r="CQ58" i="23"/>
  <c r="CO7" i="23"/>
  <c r="CW67" i="23"/>
  <c r="AB26" i="22"/>
  <c r="AA11" i="25"/>
  <c r="F17" i="20" a="1"/>
  <c r="X8" i="25"/>
  <c r="H24" i="20" a="1"/>
  <c r="L5" i="20" a="1"/>
  <c r="P35" i="20" a="1"/>
  <c r="CK16" i="23"/>
  <c r="CN47" i="23"/>
  <c r="CQ70" i="23"/>
  <c r="CO83" i="23"/>
  <c r="P11" i="25"/>
  <c r="X18" i="22"/>
  <c r="L14" i="25"/>
  <c r="Q21" i="20" a="1"/>
  <c r="Q16" i="20" a="1"/>
  <c r="I26" i="20" a="1"/>
  <c r="G25" i="20" a="1"/>
  <c r="L15" i="20" a="1"/>
  <c r="F5" i="20" a="1"/>
  <c r="T25" i="25"/>
  <c r="CN13" i="23"/>
  <c r="CS55" i="23"/>
  <c r="CW63" i="23"/>
  <c r="G36" i="20" a="1"/>
  <c r="T11" i="20" a="1"/>
  <c r="AA24" i="22"/>
  <c r="W13" i="25"/>
  <c r="AC14" i="22"/>
  <c r="V13" i="20" a="1"/>
  <c r="G19" i="20" a="1"/>
  <c r="N20" i="25"/>
  <c r="I4" i="20" a="1"/>
  <c r="Z24" i="22"/>
  <c r="K32" i="20" a="1"/>
  <c r="J10" i="25"/>
  <c r="I12" i="25"/>
  <c r="F14" i="20" a="1"/>
  <c r="U14" i="20" a="1"/>
  <c r="W12" i="25"/>
  <c r="T8" i="20" a="1"/>
  <c r="J18" i="20" a="1"/>
  <c r="CK56" i="23"/>
  <c r="CK77" i="23"/>
  <c r="CJ22" i="23"/>
  <c r="CJ94" i="23"/>
  <c r="CN15" i="23"/>
  <c r="CN34" i="23"/>
  <c r="CQ5" i="23"/>
  <c r="CQ68" i="23"/>
  <c r="CQ85" i="23"/>
  <c r="CS11" i="23"/>
  <c r="CS56" i="23"/>
  <c r="CO60" i="23"/>
  <c r="CO67" i="23"/>
  <c r="CO66" i="23"/>
  <c r="CW12" i="23"/>
  <c r="CW69" i="23"/>
  <c r="H13" i="25"/>
  <c r="J11" i="20" a="1"/>
  <c r="O19" i="25"/>
  <c r="AA23" i="25"/>
  <c r="O20" i="25"/>
  <c r="E26" i="20" a="1"/>
  <c r="F28" i="20" a="1"/>
  <c r="AB16" i="22"/>
  <c r="E8" i="20" a="1"/>
  <c r="L21" i="20" a="1"/>
  <c r="V22" i="20" a="1"/>
  <c r="V21" i="20" a="1"/>
  <c r="T18" i="25"/>
  <c r="J23" i="25"/>
  <c r="J25" i="20" a="1"/>
  <c r="N27" i="20" a="1"/>
  <c r="F16" i="20" a="1"/>
  <c r="AB12" i="22"/>
  <c r="N22" i="20" a="1"/>
  <c r="K11" i="20" a="1"/>
  <c r="Q26" i="20" a="1"/>
  <c r="L12" i="20" a="1"/>
  <c r="J20" i="20" a="1"/>
  <c r="V16" i="20" a="1"/>
  <c r="AC11" i="22"/>
  <c r="AC9" i="22"/>
  <c r="P18" i="25"/>
  <c r="U23" i="20" a="1"/>
  <c r="U18" i="22"/>
  <c r="R36" i="20" a="1"/>
  <c r="M29" i="20" a="1"/>
  <c r="R30" i="20" a="1"/>
  <c r="V11" i="20" a="1"/>
  <c r="I8" i="20" a="1"/>
  <c r="V20" i="22"/>
  <c r="AB10" i="25"/>
  <c r="M26" i="20" a="1"/>
  <c r="K15" i="25"/>
  <c r="H12" i="25"/>
  <c r="G29" i="20" a="1"/>
  <c r="N20" i="20" a="1"/>
  <c r="L8" i="20" a="1"/>
  <c r="AA11" i="22"/>
  <c r="G30" i="20" a="1"/>
  <c r="P18" i="20" a="1"/>
  <c r="Z19" i="22"/>
  <c r="U17" i="25"/>
  <c r="R9" i="20" a="1"/>
  <c r="L16" i="25"/>
  <c r="L34" i="20" a="1"/>
  <c r="K15" i="20" a="1"/>
  <c r="S10" i="20" a="1"/>
  <c r="L27" i="20" a="1"/>
  <c r="L7" i="20" a="1"/>
  <c r="L11" i="20" a="1"/>
  <c r="AB14" i="22"/>
  <c r="CK37" i="23"/>
  <c r="CJ15" i="23"/>
  <c r="CN7" i="23"/>
  <c r="CN32" i="23"/>
  <c r="CN40" i="23"/>
  <c r="CQ23" i="23"/>
  <c r="CQ45" i="23"/>
  <c r="CS77" i="23"/>
  <c r="CS63" i="23"/>
  <c r="CO71" i="23"/>
  <c r="CO72" i="23"/>
  <c r="CW86" i="23"/>
  <c r="U9" i="22"/>
  <c r="W10" i="25"/>
  <c r="O21" i="25"/>
  <c r="U10" i="22"/>
  <c r="AC17" i="22"/>
  <c r="Q19" i="20" a="1"/>
  <c r="M4" i="20" a="1"/>
  <c r="S31" i="20" a="1"/>
  <c r="W10" i="22"/>
  <c r="AB16" i="25"/>
  <c r="O31" i="20" a="1"/>
  <c r="V24" i="22"/>
  <c r="P30" i="20" a="1"/>
  <c r="CJ58" i="23"/>
  <c r="CS13" i="23"/>
  <c r="CO38" i="23"/>
  <c r="AB20" i="25"/>
  <c r="R24" i="20" a="1"/>
  <c r="N13" i="25"/>
  <c r="Z14" i="25"/>
  <c r="O17" i="20" a="1"/>
  <c r="M12" i="20" a="1"/>
  <c r="P25" i="25"/>
  <c r="CJ90" i="23"/>
  <c r="CQ8" i="23"/>
  <c r="CO27" i="23"/>
  <c r="CW79" i="23"/>
  <c r="N14" i="20" a="1"/>
  <c r="Z9" i="22"/>
  <c r="R27" i="20" a="1"/>
  <c r="AA9" i="25"/>
  <c r="CJ30" i="23"/>
  <c r="CQ71" i="23"/>
  <c r="CO84" i="23"/>
  <c r="F4" i="20" a="1"/>
  <c r="I21" i="25"/>
  <c r="I18" i="25"/>
  <c r="S21" i="20" a="1"/>
  <c r="J35" i="20" a="1"/>
  <c r="CK20" i="23"/>
  <c r="CJ52" i="23"/>
  <c r="CJ80" i="23"/>
  <c r="CN20" i="23"/>
  <c r="CN23" i="23"/>
  <c r="CN37" i="23"/>
  <c r="CQ22" i="23"/>
  <c r="CQ44" i="23"/>
  <c r="CQ90" i="23"/>
  <c r="CS14" i="23"/>
  <c r="CS58" i="23"/>
  <c r="CO20" i="23"/>
  <c r="CO49" i="23"/>
  <c r="CO69" i="23"/>
  <c r="CW51" i="23"/>
  <c r="CW72" i="23"/>
  <c r="T11" i="25"/>
  <c r="Z13" i="22"/>
  <c r="V21" i="25"/>
  <c r="T12" i="20" a="1"/>
  <c r="M24" i="20" a="1"/>
  <c r="L12" i="25"/>
  <c r="AB23" i="25"/>
  <c r="R23" i="20" a="1"/>
  <c r="H13" i="20" a="1"/>
  <c r="X22" i="25"/>
  <c r="L20" i="20" a="1"/>
  <c r="F22" i="20" a="1"/>
  <c r="L14" i="20" a="1"/>
  <c r="R8" i="20" a="1"/>
  <c r="F36" i="20" a="1"/>
  <c r="Q9" i="20" a="1"/>
  <c r="I32" i="20" a="1"/>
  <c r="I10" i="20" a="1"/>
  <c r="CJ47" i="23"/>
  <c r="CQ93" i="23"/>
  <c r="CO18" i="23"/>
  <c r="CW52" i="23"/>
  <c r="U22" i="25"/>
  <c r="Q15" i="20" a="1"/>
  <c r="X25" i="25"/>
  <c r="CN58" i="23"/>
  <c r="S12" i="20" a="1"/>
  <c r="T14" i="20" a="1"/>
  <c r="W13" i="22"/>
  <c r="R33" i="20" a="1"/>
  <c r="G21" i="20" a="1"/>
  <c r="V23" i="20" a="1"/>
  <c r="AB23" i="22"/>
  <c r="CN75" i="23"/>
  <c r="I8" i="25"/>
  <c r="I3" i="25" s="1"/>
  <c r="O30" i="20" a="1"/>
  <c r="Q5" i="20" a="1"/>
  <c r="V23" i="25"/>
  <c r="H25" i="20" a="1"/>
  <c r="AA15" i="22"/>
  <c r="J41" i="18" l="1"/>
  <c r="I41" i="18"/>
  <c r="H41" i="18"/>
  <c r="G41" i="18"/>
  <c r="F41" i="18"/>
  <c r="CW95" i="23"/>
  <c r="CW96" i="23"/>
  <c r="CW97" i="23"/>
  <c r="CO95" i="23"/>
  <c r="CO96" i="23"/>
  <c r="CO97" i="23"/>
  <c r="CQ95" i="23"/>
  <c r="CQ96" i="23"/>
  <c r="CQ97" i="23"/>
  <c r="CN95" i="23"/>
  <c r="CN96" i="23"/>
  <c r="CN97" i="23"/>
  <c r="CJ95" i="23"/>
  <c r="CJ96" i="23"/>
  <c r="CJ97" i="23"/>
  <c r="CK95" i="23"/>
  <c r="CK96" i="23"/>
  <c r="CK97" i="23"/>
  <c r="CS95" i="23"/>
  <c r="CS96" i="23"/>
  <c r="CS97" i="23"/>
  <c r="CF95" i="23"/>
  <c r="CF96" i="23"/>
  <c r="CF97" i="23"/>
  <c r="CL95" i="23"/>
  <c r="CL96" i="23"/>
  <c r="CL97" i="23"/>
  <c r="CL70" i="23"/>
  <c r="CL87" i="23"/>
  <c r="CL86" i="23"/>
  <c r="CL89" i="23"/>
  <c r="CL93" i="23"/>
  <c r="CL92" i="23"/>
  <c r="CL62" i="23"/>
  <c r="CL55" i="23"/>
  <c r="CL82" i="23"/>
  <c r="CL84" i="23"/>
  <c r="CL69" i="23"/>
  <c r="CL60" i="23"/>
  <c r="CL39" i="23"/>
  <c r="CL36" i="23"/>
  <c r="CL74" i="23"/>
  <c r="CL47" i="23"/>
  <c r="CL90" i="23"/>
  <c r="CL78" i="23"/>
  <c r="CL57" i="23"/>
  <c r="CL72" i="23"/>
  <c r="CL42" i="23"/>
  <c r="CL50" i="23"/>
  <c r="CL85" i="23"/>
  <c r="CL79" i="23"/>
  <c r="CL77" i="23"/>
  <c r="CL64" i="23"/>
  <c r="CL41" i="23"/>
  <c r="CL58" i="23"/>
  <c r="CL75" i="23"/>
  <c r="CL83" i="23"/>
  <c r="CL33" i="23"/>
  <c r="CL35" i="23"/>
  <c r="CL61" i="23"/>
  <c r="CL66" i="23"/>
  <c r="CL17" i="23"/>
  <c r="CL30" i="23"/>
  <c r="CL81" i="23"/>
  <c r="CL67" i="23"/>
  <c r="CL52" i="23"/>
  <c r="CL54" i="23"/>
  <c r="CL76" i="23"/>
  <c r="CL21" i="23"/>
  <c r="CL22" i="23"/>
  <c r="CL6" i="23"/>
  <c r="CL10" i="23"/>
  <c r="CL63" i="23"/>
  <c r="CL24" i="23"/>
  <c r="CL80" i="23"/>
  <c r="CL40" i="23"/>
  <c r="CL44" i="23"/>
  <c r="CL32" i="23"/>
  <c r="CL12" i="23"/>
  <c r="CL88" i="23"/>
  <c r="CL94" i="23"/>
  <c r="CL53" i="23"/>
  <c r="CL23" i="23"/>
  <c r="CL20" i="23"/>
  <c r="CL91" i="23"/>
  <c r="CL25" i="23"/>
  <c r="CL31" i="23"/>
  <c r="CL7" i="23"/>
  <c r="CL73" i="23"/>
  <c r="CL34" i="23"/>
  <c r="CL68" i="23"/>
  <c r="CL18" i="23"/>
  <c r="CL43" i="23"/>
  <c r="CL15" i="23"/>
  <c r="CL48" i="23"/>
  <c r="CL37" i="23"/>
  <c r="CL71" i="23"/>
  <c r="CL11" i="23"/>
  <c r="CL8" i="23"/>
  <c r="CL16" i="23"/>
  <c r="CL56" i="23"/>
  <c r="CL4" i="23"/>
  <c r="CL29" i="23"/>
  <c r="CL65" i="23"/>
  <c r="CL59" i="23"/>
  <c r="CL5" i="23"/>
  <c r="CL51" i="23"/>
  <c r="CL45" i="23"/>
  <c r="CL13" i="23"/>
  <c r="CL27" i="23"/>
  <c r="CL26" i="23"/>
  <c r="CL38" i="23"/>
  <c r="CL46" i="23"/>
  <c r="CL28" i="23"/>
  <c r="CL19" i="23"/>
  <c r="CL14" i="23"/>
  <c r="CL49" i="23"/>
  <c r="CL9" i="23"/>
  <c r="CH95" i="23"/>
  <c r="CH96" i="23"/>
  <c r="CH97" i="23"/>
  <c r="CH92" i="23"/>
  <c r="CH91" i="23"/>
  <c r="CH64" i="23"/>
  <c r="CH87" i="23"/>
  <c r="CH89" i="23"/>
  <c r="CH79" i="23"/>
  <c r="CH58" i="23"/>
  <c r="CH55" i="23"/>
  <c r="CH88" i="23"/>
  <c r="CH45" i="23"/>
  <c r="CH84" i="23"/>
  <c r="CH86" i="23"/>
  <c r="CH81" i="23"/>
  <c r="CH93" i="23"/>
  <c r="CH90" i="23"/>
  <c r="CH80" i="23"/>
  <c r="CH77" i="23"/>
  <c r="CH71" i="23"/>
  <c r="CH48" i="23"/>
  <c r="CH73" i="23"/>
  <c r="CH76" i="23"/>
  <c r="CH82" i="23"/>
  <c r="CH85" i="23"/>
  <c r="CH61" i="23"/>
  <c r="CH39" i="23"/>
  <c r="CH74" i="23"/>
  <c r="CH78" i="23"/>
  <c r="CH63" i="23"/>
  <c r="CH42" i="23"/>
  <c r="CH69" i="23"/>
  <c r="CH36" i="23"/>
  <c r="CH21" i="23"/>
  <c r="CH8" i="23"/>
  <c r="CH68" i="23"/>
  <c r="CH94" i="23"/>
  <c r="CH83" i="23"/>
  <c r="CH59" i="23"/>
  <c r="CH62" i="23"/>
  <c r="CH53" i="23"/>
  <c r="CH54" i="23"/>
  <c r="CH31" i="23"/>
  <c r="CH28" i="23"/>
  <c r="CH44" i="23"/>
  <c r="CH34" i="23"/>
  <c r="CH24" i="23"/>
  <c r="CH72" i="23"/>
  <c r="CH20" i="23"/>
  <c r="CH67" i="23"/>
  <c r="CH5" i="23"/>
  <c r="CH15" i="23"/>
  <c r="CH46" i="23"/>
  <c r="CH75" i="23"/>
  <c r="CH25" i="23"/>
  <c r="CH29" i="23"/>
  <c r="CH33" i="23"/>
  <c r="CH66" i="23"/>
  <c r="CH10" i="23"/>
  <c r="CH12" i="23"/>
  <c r="CH32" i="23"/>
  <c r="CH14" i="23"/>
  <c r="CH13" i="23"/>
  <c r="CH49" i="23"/>
  <c r="CH9" i="23"/>
  <c r="CH22" i="23"/>
  <c r="CH35" i="23"/>
  <c r="CH41" i="23"/>
  <c r="CH38" i="23"/>
  <c r="CH26" i="23"/>
  <c r="CH6" i="23"/>
  <c r="CH40" i="23"/>
  <c r="CH27" i="23"/>
  <c r="CH43" i="23"/>
  <c r="CH70" i="23"/>
  <c r="CH16" i="23"/>
  <c r="CH47" i="23"/>
  <c r="CH56" i="23"/>
  <c r="CH30" i="23"/>
  <c r="CH7" i="23"/>
  <c r="CH65" i="23"/>
  <c r="CH57" i="23"/>
  <c r="CH4" i="23"/>
  <c r="CH52" i="23"/>
  <c r="CH60" i="23"/>
  <c r="CH19" i="23"/>
  <c r="CH18" i="23"/>
  <c r="CH37" i="23"/>
  <c r="CH51" i="23"/>
  <c r="CH17" i="23"/>
  <c r="CH23" i="23"/>
  <c r="CH11" i="23"/>
  <c r="CH50" i="23"/>
  <c r="CF94" i="23"/>
  <c r="CF91" i="23"/>
  <c r="CF88" i="23"/>
  <c r="CF90" i="23"/>
  <c r="CF89" i="23"/>
  <c r="CF79" i="23"/>
  <c r="CF76" i="23"/>
  <c r="CF73" i="23"/>
  <c r="CF70" i="23"/>
  <c r="CF67" i="23"/>
  <c r="CF64" i="23"/>
  <c r="CF61" i="23"/>
  <c r="CF87" i="23"/>
  <c r="CF86" i="23"/>
  <c r="CF85" i="23"/>
  <c r="CF84" i="23"/>
  <c r="CF82" i="23"/>
  <c r="CF75" i="23"/>
  <c r="CF74" i="23"/>
  <c r="CF63" i="23"/>
  <c r="CF72" i="23"/>
  <c r="CF62" i="23"/>
  <c r="CF60" i="23"/>
  <c r="CF42" i="23"/>
  <c r="CF31" i="23"/>
  <c r="CF55" i="23"/>
  <c r="CF39" i="23"/>
  <c r="CF71" i="23"/>
  <c r="CF68" i="23"/>
  <c r="CF57" i="23"/>
  <c r="CF66" i="23"/>
  <c r="CF56" i="23"/>
  <c r="CF77" i="23"/>
  <c r="CF80" i="23"/>
  <c r="CF20" i="23"/>
  <c r="CF19" i="23"/>
  <c r="CF69" i="23"/>
  <c r="CF78" i="23"/>
  <c r="CF51" i="23"/>
  <c r="CF41" i="23"/>
  <c r="CF40" i="23"/>
  <c r="CF59" i="23"/>
  <c r="CF35" i="23"/>
  <c r="CF34" i="23"/>
  <c r="CF28" i="23"/>
  <c r="CF14" i="23"/>
  <c r="CF11" i="23"/>
  <c r="CF8" i="23"/>
  <c r="CF5" i="23"/>
  <c r="CF52" i="23"/>
  <c r="CF47" i="23"/>
  <c r="CF46" i="23"/>
  <c r="CF45" i="23"/>
  <c r="CF24" i="23"/>
  <c r="CF22" i="23"/>
  <c r="CF38" i="23"/>
  <c r="CF37" i="23"/>
  <c r="CF23" i="23"/>
  <c r="CF48" i="23"/>
  <c r="CF27" i="23"/>
  <c r="CF25" i="23"/>
  <c r="CF93" i="23"/>
  <c r="CF81" i="23"/>
  <c r="CF49" i="23"/>
  <c r="CF29" i="23"/>
  <c r="CF15" i="23"/>
  <c r="CF10" i="23"/>
  <c r="CF33" i="23"/>
  <c r="CF16" i="23"/>
  <c r="CF6" i="23"/>
  <c r="CF54" i="23"/>
  <c r="CF92" i="23"/>
  <c r="CF30" i="23"/>
  <c r="CF7" i="23"/>
  <c r="CF18" i="23"/>
  <c r="CF32" i="23"/>
  <c r="CF26" i="23"/>
  <c r="CF9" i="23"/>
  <c r="CF43" i="23"/>
  <c r="CF36" i="23"/>
  <c r="CF83" i="23"/>
  <c r="CF17" i="23"/>
  <c r="CF4" i="23"/>
  <c r="CF12" i="23"/>
  <c r="CF50" i="23"/>
  <c r="CF65" i="23"/>
  <c r="CF58" i="23"/>
  <c r="CF53" i="23"/>
  <c r="CF44" i="23"/>
  <c r="CF21" i="23"/>
  <c r="CF13" i="23"/>
  <c r="AB3" i="25"/>
  <c r="AA3" i="25"/>
  <c r="Z3" i="25"/>
  <c r="Y3" i="25"/>
  <c r="W3" i="25"/>
  <c r="U3" i="25"/>
  <c r="V3" i="25"/>
  <c r="T3" i="25"/>
  <c r="P3" i="25"/>
  <c r="O3" i="25"/>
  <c r="N3" i="25"/>
  <c r="M3" i="25"/>
  <c r="J3" i="25"/>
  <c r="K3" i="25"/>
  <c r="H3" i="25"/>
  <c r="AC4" i="22"/>
  <c r="AA4" i="22"/>
  <c r="AB4" i="22"/>
  <c r="Z4" i="22"/>
  <c r="W4" i="22"/>
  <c r="V4" i="22"/>
  <c r="X4" i="22"/>
  <c r="U4" i="22"/>
  <c r="E42" i="18"/>
  <c r="B44" i="18"/>
  <c r="D43" i="18"/>
  <c r="A23" i="18"/>
  <c r="S22" i="18"/>
  <c r="A44" i="18"/>
  <c r="C43" i="18"/>
  <c r="AD22" i="22"/>
  <c r="T26" i="20"/>
  <c r="E19" i="20"/>
  <c r="F28" i="20"/>
  <c r="I15" i="20"/>
  <c r="V9" i="20"/>
  <c r="L23" i="20"/>
  <c r="S12" i="20"/>
  <c r="T20" i="20"/>
  <c r="H34" i="20"/>
  <c r="R27" i="20"/>
  <c r="R18" i="20"/>
  <c r="M29" i="20"/>
  <c r="O4" i="20"/>
  <c r="P23" i="20"/>
  <c r="T15" i="20"/>
  <c r="M24" i="20"/>
  <c r="V4" i="20"/>
  <c r="J23" i="20"/>
  <c r="N25" i="20"/>
  <c r="H12" i="20"/>
  <c r="E20" i="20"/>
  <c r="L16" i="20"/>
  <c r="G31" i="20"/>
  <c r="M23" i="20"/>
  <c r="J25" i="20"/>
  <c r="T8" i="20"/>
  <c r="H13" i="20"/>
  <c r="S26" i="20"/>
  <c r="E11" i="20"/>
  <c r="J22" i="20"/>
  <c r="P19" i="20"/>
  <c r="Q17" i="20"/>
  <c r="T29" i="20"/>
  <c r="M27" i="20"/>
  <c r="S15" i="20"/>
  <c r="P28" i="20"/>
  <c r="E30" i="20"/>
  <c r="N27" i="20"/>
  <c r="V23" i="20"/>
  <c r="I26" i="20"/>
  <c r="R6" i="20"/>
  <c r="J35" i="20"/>
  <c r="P27" i="20"/>
  <c r="I31" i="20"/>
  <c r="L17" i="20"/>
  <c r="E12" i="20"/>
  <c r="R13" i="20"/>
  <c r="O19" i="20"/>
  <c r="R12" i="20"/>
  <c r="P6" i="20"/>
  <c r="P18" i="20"/>
  <c r="Q10" i="20"/>
  <c r="V19" i="20"/>
  <c r="R22" i="20"/>
  <c r="F34" i="20"/>
  <c r="S11" i="20"/>
  <c r="O36" i="20"/>
  <c r="P7" i="20"/>
  <c r="G11" i="20"/>
  <c r="M36" i="20"/>
  <c r="O29" i="20"/>
  <c r="S30" i="20"/>
  <c r="H8" i="20"/>
  <c r="F23" i="20"/>
  <c r="P31" i="20"/>
  <c r="K6" i="20"/>
  <c r="M18" i="20"/>
  <c r="O20" i="20"/>
  <c r="E6" i="20"/>
  <c r="P9" i="20"/>
  <c r="U14" i="20"/>
  <c r="N17" i="20"/>
  <c r="O12" i="20"/>
  <c r="O22" i="20"/>
  <c r="V11" i="20"/>
  <c r="T22" i="20"/>
  <c r="U25" i="20"/>
  <c r="O9" i="20"/>
  <c r="J21" i="20"/>
  <c r="O7" i="20"/>
  <c r="E32" i="20"/>
  <c r="V17" i="20"/>
  <c r="N8" i="20"/>
  <c r="T13" i="20"/>
  <c r="I10" i="20"/>
  <c r="N5" i="20"/>
  <c r="O11" i="20"/>
  <c r="V26" i="20"/>
  <c r="M21" i="20"/>
  <c r="O16" i="20"/>
  <c r="F13" i="20"/>
  <c r="H11" i="20"/>
  <c r="I9" i="20"/>
  <c r="M33" i="20"/>
  <c r="O6" i="20"/>
  <c r="P20" i="20"/>
  <c r="U23" i="20"/>
  <c r="S23" i="20"/>
  <c r="P15" i="20"/>
  <c r="N11" i="20"/>
  <c r="G5" i="20"/>
  <c r="U19" i="20"/>
  <c r="T16" i="20"/>
  <c r="M5" i="20"/>
  <c r="U7" i="20"/>
  <c r="F10" i="20"/>
  <c r="S7" i="20"/>
  <c r="L35" i="20"/>
  <c r="G4" i="20"/>
  <c r="P29" i="20"/>
  <c r="I32" i="20"/>
  <c r="H4" i="20"/>
  <c r="M15" i="20"/>
  <c r="G20" i="20"/>
  <c r="N20" i="20"/>
  <c r="S17" i="20"/>
  <c r="S36" i="20"/>
  <c r="O27" i="20"/>
  <c r="E27" i="20"/>
  <c r="G30" i="20"/>
  <c r="J26" i="20"/>
  <c r="I35" i="20"/>
  <c r="V28" i="20"/>
  <c r="V24" i="20"/>
  <c r="U18" i="20"/>
  <c r="N36" i="20"/>
  <c r="V27" i="20"/>
  <c r="S19" i="20"/>
  <c r="H5" i="20"/>
  <c r="U16" i="20"/>
  <c r="J5" i="20"/>
  <c r="N7" i="20"/>
  <c r="V5" i="20"/>
  <c r="G36" i="20"/>
  <c r="F36" i="20"/>
  <c r="U15" i="20"/>
  <c r="P32" i="20"/>
  <c r="I8" i="20"/>
  <c r="L8" i="20"/>
  <c r="G24" i="20"/>
  <c r="K35" i="20"/>
  <c r="R24" i="20"/>
  <c r="F17" i="20"/>
  <c r="N30" i="20"/>
  <c r="K11" i="20"/>
  <c r="G6" i="20"/>
  <c r="R32" i="20"/>
  <c r="R20" i="20"/>
  <c r="G27" i="20"/>
  <c r="E7" i="20"/>
  <c r="J32" i="20"/>
  <c r="L22" i="20"/>
  <c r="J13" i="20"/>
  <c r="J19" i="20"/>
  <c r="U34" i="20"/>
  <c r="L30" i="20"/>
  <c r="R9" i="20"/>
  <c r="R16" i="20"/>
  <c r="J8" i="20"/>
  <c r="Q18" i="20"/>
  <c r="Q15" i="20"/>
  <c r="E34" i="20"/>
  <c r="R34" i="20"/>
  <c r="E18" i="20"/>
  <c r="I5" i="20"/>
  <c r="K26" i="20"/>
  <c r="Q7" i="20"/>
  <c r="M8" i="20"/>
  <c r="K30" i="20"/>
  <c r="N19" i="20"/>
  <c r="M31" i="20"/>
  <c r="F27" i="20"/>
  <c r="T33" i="20"/>
  <c r="O18" i="20"/>
  <c r="O8" i="20"/>
  <c r="M6" i="20"/>
  <c r="E29" i="20"/>
  <c r="L10" i="20"/>
  <c r="S34" i="20"/>
  <c r="G8" i="20"/>
  <c r="V20" i="20"/>
  <c r="H30" i="20"/>
  <c r="S32" i="20"/>
  <c r="Q28" i="20"/>
  <c r="R28" i="20"/>
  <c r="L5" i="20"/>
  <c r="S5" i="20"/>
  <c r="E36" i="20"/>
  <c r="U21" i="20"/>
  <c r="O5" i="20"/>
  <c r="Q30" i="20"/>
  <c r="I11" i="20"/>
  <c r="Q20" i="20"/>
  <c r="H14" i="20"/>
  <c r="R25" i="20"/>
  <c r="E25" i="20"/>
  <c r="P25" i="20"/>
  <c r="T17" i="20"/>
  <c r="K16" i="20"/>
  <c r="P17" i="20"/>
  <c r="N15" i="20"/>
  <c r="K31" i="20"/>
  <c r="T4" i="20"/>
  <c r="M12" i="20"/>
  <c r="L12" i="20"/>
  <c r="L32" i="20"/>
  <c r="G21" i="20"/>
  <c r="O14" i="20"/>
  <c r="Q32" i="20"/>
  <c r="I27" i="20"/>
  <c r="Q23" i="20"/>
  <c r="S10" i="20"/>
  <c r="U6" i="20"/>
  <c r="G17" i="20"/>
  <c r="O26" i="20"/>
  <c r="H28" i="20"/>
  <c r="P36" i="20"/>
  <c r="Q13" i="20"/>
  <c r="L33" i="20"/>
  <c r="Q11" i="20"/>
  <c r="Q21" i="20"/>
  <c r="T6" i="20"/>
  <c r="T30" i="20"/>
  <c r="U31" i="20"/>
  <c r="P8" i="20"/>
  <c r="K29" i="20"/>
  <c r="J11" i="20"/>
  <c r="U11" i="20"/>
  <c r="J34" i="20"/>
  <c r="K33" i="20"/>
  <c r="S4" i="20"/>
  <c r="L13" i="20"/>
  <c r="I19" i="20"/>
  <c r="N24" i="20"/>
  <c r="J9" i="20"/>
  <c r="M17" i="20"/>
  <c r="E16" i="20"/>
  <c r="T10" i="20"/>
  <c r="P21" i="20"/>
  <c r="G23" i="20"/>
  <c r="U33" i="20"/>
  <c r="L26" i="20"/>
  <c r="O15" i="20"/>
  <c r="T21" i="20"/>
  <c r="F22" i="20"/>
  <c r="J6" i="20"/>
  <c r="G15" i="20"/>
  <c r="U9" i="20"/>
  <c r="R29" i="20"/>
  <c r="T34" i="20"/>
  <c r="H17" i="20"/>
  <c r="F11" i="20"/>
  <c r="Q25" i="20"/>
  <c r="K34" i="20"/>
  <c r="I21" i="20"/>
  <c r="J33" i="20"/>
  <c r="M30" i="20"/>
  <c r="N9" i="20"/>
  <c r="L14" i="20"/>
  <c r="M13" i="20"/>
  <c r="V15" i="20"/>
  <c r="O10" i="20"/>
  <c r="U20" i="20"/>
  <c r="R14" i="20"/>
  <c r="F19" i="20"/>
  <c r="L7" i="20"/>
  <c r="T27" i="20"/>
  <c r="G33" i="20"/>
  <c r="V25" i="20"/>
  <c r="M35" i="20"/>
  <c r="G14" i="20"/>
  <c r="I17" i="20"/>
  <c r="E5" i="20"/>
  <c r="L27" i="20"/>
  <c r="Q36" i="20"/>
  <c r="K28" i="20"/>
  <c r="R5" i="20"/>
  <c r="F35" i="20"/>
  <c r="Q34" i="20"/>
  <c r="M4" i="20"/>
  <c r="P33" i="20"/>
  <c r="S6" i="20"/>
  <c r="E26" i="20"/>
  <c r="I28" i="20"/>
  <c r="R10" i="20"/>
  <c r="F21" i="20"/>
  <c r="S13" i="20"/>
  <c r="H31" i="20"/>
  <c r="O32" i="20"/>
  <c r="R35" i="20"/>
  <c r="T18" i="20"/>
  <c r="N16" i="20"/>
  <c r="S16" i="20"/>
  <c r="T14" i="20"/>
  <c r="K36" i="20"/>
  <c r="I24" i="20"/>
  <c r="N34" i="20"/>
  <c r="K19" i="20"/>
  <c r="I12" i="20"/>
  <c r="J4" i="20"/>
  <c r="M19" i="20"/>
  <c r="G7" i="20"/>
  <c r="S28" i="20"/>
  <c r="K7" i="20"/>
  <c r="P16" i="20"/>
  <c r="V33" i="20"/>
  <c r="I13" i="20"/>
  <c r="K4" i="20"/>
  <c r="E4" i="20"/>
  <c r="J18" i="20"/>
  <c r="T25" i="20"/>
  <c r="F12" i="20"/>
  <c r="M14" i="20"/>
  <c r="H10" i="20"/>
  <c r="I16" i="20"/>
  <c r="V21" i="20"/>
  <c r="M25" i="20"/>
  <c r="H26" i="20"/>
  <c r="Q35" i="20"/>
  <c r="F18" i="20"/>
  <c r="L34" i="20"/>
  <c r="F30" i="20"/>
  <c r="H27" i="20"/>
  <c r="L21" i="20"/>
  <c r="M16" i="20"/>
  <c r="M34" i="20"/>
  <c r="V12" i="20"/>
  <c r="N31" i="20"/>
  <c r="R8" i="20"/>
  <c r="G9" i="20"/>
  <c r="K14" i="20"/>
  <c r="J36" i="20"/>
  <c r="T19" i="20"/>
  <c r="J14" i="20"/>
  <c r="N10" i="20"/>
  <c r="L4" i="20"/>
  <c r="G18" i="20"/>
  <c r="V18" i="20"/>
  <c r="P34" i="20"/>
  <c r="I23" i="20"/>
  <c r="L29" i="20"/>
  <c r="V32" i="20"/>
  <c r="J30" i="20"/>
  <c r="E10" i="20"/>
  <c r="G35" i="20"/>
  <c r="S21" i="20"/>
  <c r="F6" i="20"/>
  <c r="F29" i="20"/>
  <c r="P30" i="20"/>
  <c r="M10" i="20"/>
  <c r="H21" i="20"/>
  <c r="O33" i="20"/>
  <c r="L28" i="20"/>
  <c r="Q12" i="20"/>
  <c r="E14" i="20"/>
  <c r="P11" i="20"/>
  <c r="P12" i="20"/>
  <c r="R33" i="20"/>
  <c r="Q26" i="20"/>
  <c r="J24" i="20"/>
  <c r="S35" i="20"/>
  <c r="I36" i="20"/>
  <c r="M32" i="20"/>
  <c r="S33" i="20"/>
  <c r="E28" i="20"/>
  <c r="E8" i="20"/>
  <c r="T9" i="20"/>
  <c r="O34" i="20"/>
  <c r="N35" i="20"/>
  <c r="J17" i="20"/>
  <c r="Q6" i="20"/>
  <c r="I20" i="20"/>
  <c r="J31" i="20"/>
  <c r="P14" i="20"/>
  <c r="K18" i="20"/>
  <c r="J15" i="20"/>
  <c r="N6" i="20"/>
  <c r="P26" i="20"/>
  <c r="H20" i="20"/>
  <c r="U10" i="20"/>
  <c r="T7" i="20"/>
  <c r="E35" i="20"/>
  <c r="I7" i="20"/>
  <c r="I30" i="20"/>
  <c r="K12" i="20"/>
  <c r="H9" i="20"/>
  <c r="N4" i="20"/>
  <c r="I4" i="20"/>
  <c r="N29" i="20"/>
  <c r="T11" i="20"/>
  <c r="P4" i="20"/>
  <c r="K15" i="20"/>
  <c r="F26" i="20"/>
  <c r="M7" i="20"/>
  <c r="O31" i="20"/>
  <c r="L36" i="20"/>
  <c r="V22" i="20"/>
  <c r="M11" i="20"/>
  <c r="N26" i="20"/>
  <c r="Q16" i="20"/>
  <c r="U32" i="20"/>
  <c r="U17" i="20"/>
  <c r="Q4" i="20"/>
  <c r="N32" i="20"/>
  <c r="S24" i="20"/>
  <c r="E15" i="20"/>
  <c r="F4" i="20"/>
  <c r="V35" i="20"/>
  <c r="Q19" i="20"/>
  <c r="R26" i="20"/>
  <c r="S31" i="20"/>
  <c r="Q14" i="20"/>
  <c r="U35" i="20"/>
  <c r="K8" i="20"/>
  <c r="K10" i="20"/>
  <c r="N12" i="20"/>
  <c r="O28" i="20"/>
  <c r="E9" i="20"/>
  <c r="I25" i="20"/>
  <c r="Q22" i="20"/>
  <c r="G28" i="20"/>
  <c r="V30" i="20"/>
  <c r="L20" i="20"/>
  <c r="F7" i="20"/>
  <c r="E13" i="20"/>
  <c r="S27" i="20"/>
  <c r="Q5" i="20"/>
  <c r="U27" i="20"/>
  <c r="T24" i="20"/>
  <c r="J12" i="20"/>
  <c r="V29" i="20"/>
  <c r="R17" i="20"/>
  <c r="U24" i="20"/>
  <c r="V13" i="20"/>
  <c r="F14" i="20"/>
  <c r="P35" i="20"/>
  <c r="Q24" i="20"/>
  <c r="I18" i="20"/>
  <c r="T35" i="20"/>
  <c r="S18" i="20"/>
  <c r="T32" i="20"/>
  <c r="U8" i="20"/>
  <c r="M22" i="20"/>
  <c r="G25" i="20"/>
  <c r="L6" i="20"/>
  <c r="S22" i="20"/>
  <c r="N33" i="20"/>
  <c r="K5" i="20"/>
  <c r="K25" i="20"/>
  <c r="N23" i="20"/>
  <c r="L9" i="20"/>
  <c r="F15" i="20"/>
  <c r="K13" i="20"/>
  <c r="K20" i="20"/>
  <c r="U26" i="20"/>
  <c r="I14" i="20"/>
  <c r="K32" i="20"/>
  <c r="Q9" i="20"/>
  <c r="H35" i="20"/>
  <c r="R36" i="20"/>
  <c r="T31" i="20"/>
  <c r="F24" i="20"/>
  <c r="I33" i="20"/>
  <c r="K27" i="20"/>
  <c r="G32" i="20"/>
  <c r="H36" i="20"/>
  <c r="T23" i="20"/>
  <c r="E24" i="20"/>
  <c r="O25" i="20"/>
  <c r="U29" i="20"/>
  <c r="I6" i="20"/>
  <c r="Q8" i="20"/>
  <c r="P10" i="20"/>
  <c r="U28" i="20"/>
  <c r="F20" i="20"/>
  <c r="S8" i="20"/>
  <c r="U22" i="20"/>
  <c r="I22" i="20"/>
  <c r="R21" i="20"/>
  <c r="V34" i="20"/>
  <c r="H32" i="20"/>
  <c r="V7" i="20"/>
  <c r="U4" i="20"/>
  <c r="K9" i="20"/>
  <c r="M26" i="20"/>
  <c r="J27" i="20"/>
  <c r="U12" i="20"/>
  <c r="K17" i="20"/>
  <c r="F25" i="20"/>
  <c r="N22" i="20"/>
  <c r="G13" i="20"/>
  <c r="R7" i="20"/>
  <c r="G34" i="20"/>
  <c r="P5" i="20"/>
  <c r="E33" i="20"/>
  <c r="I34" i="20"/>
  <c r="P13" i="20"/>
  <c r="S14" i="20"/>
  <c r="T5" i="20"/>
  <c r="L15" i="20"/>
  <c r="H16" i="20"/>
  <c r="N14" i="20"/>
  <c r="L19" i="20"/>
  <c r="K21" i="20"/>
  <c r="Q31" i="20"/>
  <c r="J16" i="20"/>
  <c r="H24" i="20"/>
  <c r="Q33" i="20"/>
  <c r="F33" i="20"/>
  <c r="E22" i="20"/>
  <c r="N13" i="20"/>
  <c r="I29" i="20"/>
  <c r="H15" i="20"/>
  <c r="V14" i="20"/>
  <c r="O35" i="20"/>
  <c r="O17" i="20"/>
  <c r="N28" i="20"/>
  <c r="L18" i="20"/>
  <c r="E17" i="20"/>
  <c r="Q29" i="20"/>
  <c r="F31" i="20"/>
  <c r="L25" i="20"/>
  <c r="H23" i="20"/>
  <c r="R31" i="20"/>
  <c r="R15" i="20"/>
  <c r="S25" i="20"/>
  <c r="J20" i="20"/>
  <c r="O13" i="20"/>
  <c r="N21" i="20"/>
  <c r="E23" i="20"/>
  <c r="T12" i="20"/>
  <c r="R4" i="20"/>
  <c r="G26" i="20"/>
  <c r="R23" i="20"/>
  <c r="H25" i="20"/>
  <c r="V6" i="20"/>
  <c r="L24" i="20"/>
  <c r="V10" i="20"/>
  <c r="K24" i="20"/>
  <c r="S20" i="20"/>
  <c r="H19" i="20"/>
  <c r="H7" i="20"/>
  <c r="E31" i="20"/>
  <c r="G12" i="20"/>
  <c r="J7" i="20"/>
  <c r="G16" i="20"/>
  <c r="H29" i="20"/>
  <c r="V8" i="20"/>
  <c r="U5" i="20"/>
  <c r="F16" i="20"/>
  <c r="K23" i="20"/>
  <c r="Q27" i="20"/>
  <c r="H22" i="20"/>
  <c r="E21" i="20"/>
  <c r="J29" i="20"/>
  <c r="K22" i="20"/>
  <c r="J28" i="20"/>
  <c r="P24" i="20"/>
  <c r="G19" i="20"/>
  <c r="H33" i="20"/>
  <c r="J10" i="20"/>
  <c r="O23" i="20"/>
  <c r="N18" i="20"/>
  <c r="O21" i="20"/>
  <c r="H18" i="20"/>
  <c r="G10" i="20"/>
  <c r="S9" i="20"/>
  <c r="F8" i="20"/>
  <c r="F9" i="20"/>
  <c r="H6" i="20"/>
  <c r="V16" i="20"/>
  <c r="U13" i="20"/>
  <c r="L11" i="20"/>
  <c r="G29" i="20"/>
  <c r="G22" i="20"/>
  <c r="V31" i="20"/>
  <c r="R19" i="20"/>
  <c r="M20" i="20"/>
  <c r="U30" i="20"/>
  <c r="R11" i="20"/>
  <c r="F5" i="20"/>
  <c r="O24" i="20"/>
  <c r="M28" i="20"/>
  <c r="S29" i="20"/>
  <c r="P22" i="20"/>
  <c r="M9" i="20"/>
  <c r="L31" i="20"/>
  <c r="O30" i="20"/>
  <c r="F32" i="20"/>
  <c r="R30" i="20"/>
  <c r="T28" i="20"/>
  <c r="CY46" i="23"/>
  <c r="CY30" i="23"/>
  <c r="CY44" i="23"/>
  <c r="CY73" i="23"/>
  <c r="CY51" i="23"/>
  <c r="CY62" i="23"/>
  <c r="CY39" i="23"/>
  <c r="CY75" i="23"/>
  <c r="CT10" i="23"/>
  <c r="CT25" i="23"/>
  <c r="CT62" i="23"/>
  <c r="CT8" i="23"/>
  <c r="CT31" i="23"/>
  <c r="CT93" i="23"/>
  <c r="CT75" i="23"/>
  <c r="CT84" i="23"/>
  <c r="CU42" i="23"/>
  <c r="CU87" i="23"/>
  <c r="CU16" i="23"/>
  <c r="CU71" i="23"/>
  <c r="CU31" i="23"/>
  <c r="CU66" i="23"/>
  <c r="CU76" i="23"/>
  <c r="DG7" i="23"/>
  <c r="DG21" i="23"/>
  <c r="DG65" i="23"/>
  <c r="DG8" i="23"/>
  <c r="DG43" i="23"/>
  <c r="DG85" i="23"/>
  <c r="DG40" i="23"/>
  <c r="DG78" i="23"/>
  <c r="DA27" i="23"/>
  <c r="DA34" i="23"/>
  <c r="DA48" i="23"/>
  <c r="DA15" i="23"/>
  <c r="DA91" i="23"/>
  <c r="DA22" i="23"/>
  <c r="DA83" i="23"/>
  <c r="CX11" i="23"/>
  <c r="CX61" i="23"/>
  <c r="CX18" i="23"/>
  <c r="CX12" i="23"/>
  <c r="CX35" i="23"/>
  <c r="CX74" i="23"/>
  <c r="CX60" i="23"/>
  <c r="CX88" i="23"/>
  <c r="DC67" i="23"/>
  <c r="DC28" i="23"/>
  <c r="DC8" i="23"/>
  <c r="DC17" i="23"/>
  <c r="DC41" i="23"/>
  <c r="DC77" i="23"/>
  <c r="DC68" i="23"/>
  <c r="DC93" i="23"/>
  <c r="CY24" i="23"/>
  <c r="CY34" i="23"/>
  <c r="CY5" i="23"/>
  <c r="CY87" i="23"/>
  <c r="CY58" i="23"/>
  <c r="CY78" i="23"/>
  <c r="CY50" i="23"/>
  <c r="CY94" i="23"/>
  <c r="CT13" i="23"/>
  <c r="CT70" i="23"/>
  <c r="CT63" i="23"/>
  <c r="CT11" i="23"/>
  <c r="CT52" i="23"/>
  <c r="CT37" i="23"/>
  <c r="CT76" i="23"/>
  <c r="CT87" i="23"/>
  <c r="CU49" i="23"/>
  <c r="CU4" i="23"/>
  <c r="CU50" i="23"/>
  <c r="CU32" i="23"/>
  <c r="CU52" i="23"/>
  <c r="CU67" i="23"/>
  <c r="CU85" i="23"/>
  <c r="DG89" i="23"/>
  <c r="DG10" i="23"/>
  <c r="DG54" i="23"/>
  <c r="DG11" i="23"/>
  <c r="DG44" i="23"/>
  <c r="DG70" i="23"/>
  <c r="DG51" i="23"/>
  <c r="DG88" i="23"/>
  <c r="DA32" i="23"/>
  <c r="DA35" i="23"/>
  <c r="DA60" i="23"/>
  <c r="DA21" i="23"/>
  <c r="DA68" i="23"/>
  <c r="DA25" i="23"/>
  <c r="DA94" i="23"/>
  <c r="CX15" i="23"/>
  <c r="CX73" i="23"/>
  <c r="CX10" i="23"/>
  <c r="CX48" i="23"/>
  <c r="CX36" i="23"/>
  <c r="CX65" i="23"/>
  <c r="CX63" i="23"/>
  <c r="CX82" i="23"/>
  <c r="DC70" i="23"/>
  <c r="DC45" i="23"/>
  <c r="DC19" i="23"/>
  <c r="DC32" i="23"/>
  <c r="DC42" i="23"/>
  <c r="DC35" i="23"/>
  <c r="DC69" i="23"/>
  <c r="CY57" i="23"/>
  <c r="CY83" i="23"/>
  <c r="CT54" i="23"/>
  <c r="CT9" i="23"/>
  <c r="CT14" i="23"/>
  <c r="CT68" i="23"/>
  <c r="CT85" i="23"/>
  <c r="CU43" i="23"/>
  <c r="CU10" i="23"/>
  <c r="CU36" i="23"/>
  <c r="CU54" i="23"/>
  <c r="CU89" i="23"/>
  <c r="DG13" i="23"/>
  <c r="DG55" i="23"/>
  <c r="DG71" i="23"/>
  <c r="DG52" i="23"/>
  <c r="DA51" i="23"/>
  <c r="DA5" i="23"/>
  <c r="DA52" i="23"/>
  <c r="DA28" i="23"/>
  <c r="CX59" i="23"/>
  <c r="CX16" i="23"/>
  <c r="CX51" i="23"/>
  <c r="CX58" i="23"/>
  <c r="CX84" i="23"/>
  <c r="CX79" i="23"/>
  <c r="CX85" i="23"/>
  <c r="DC11" i="23"/>
  <c r="DC20" i="23"/>
  <c r="DC22" i="23"/>
  <c r="DC49" i="23"/>
  <c r="CT5" i="23"/>
  <c r="CU30" i="23"/>
  <c r="DG5" i="23"/>
  <c r="DA20" i="23"/>
  <c r="DA19" i="23"/>
  <c r="CX43" i="23"/>
  <c r="CX70" i="23"/>
  <c r="DC33" i="23"/>
  <c r="DC61" i="23"/>
  <c r="CY28" i="23"/>
  <c r="CY23" i="23"/>
  <c r="CY43" i="23"/>
  <c r="CY15" i="23"/>
  <c r="CY85" i="23"/>
  <c r="CY93" i="23"/>
  <c r="CT49" i="23"/>
  <c r="CT48" i="23"/>
  <c r="CU41" i="23"/>
  <c r="CU51" i="23"/>
  <c r="CU68" i="23"/>
  <c r="DG38" i="23"/>
  <c r="DG14" i="23"/>
  <c r="DG87" i="23"/>
  <c r="DG91" i="23"/>
  <c r="DA42" i="23"/>
  <c r="DA87" i="23"/>
  <c r="DA63" i="23"/>
  <c r="CX14" i="23"/>
  <c r="DC21" i="23"/>
  <c r="DC85" i="23"/>
  <c r="DC84" i="23"/>
  <c r="CY35" i="23"/>
  <c r="CY27" i="23"/>
  <c r="CY61" i="23"/>
  <c r="CY65" i="23"/>
  <c r="CY49" i="23"/>
  <c r="CY64" i="23"/>
  <c r="CY70" i="23"/>
  <c r="CY90" i="23"/>
  <c r="CT55" i="23"/>
  <c r="CT24" i="23"/>
  <c r="CT64" i="23"/>
  <c r="CT16" i="23"/>
  <c r="CT79" i="23"/>
  <c r="CT59" i="23"/>
  <c r="CT89" i="23"/>
  <c r="CU81" i="23"/>
  <c r="CU72" i="23"/>
  <c r="CU18" i="23"/>
  <c r="CU19" i="23"/>
  <c r="CU53" i="23"/>
  <c r="CU70" i="23"/>
  <c r="CU86" i="23"/>
  <c r="CU90" i="23"/>
  <c r="DG60" i="23"/>
  <c r="DG16" i="23"/>
  <c r="DG63" i="23"/>
  <c r="DG26" i="23"/>
  <c r="DG81" i="23"/>
  <c r="DG84" i="23"/>
  <c r="DG57" i="23"/>
  <c r="DG94" i="23"/>
  <c r="DA58" i="23"/>
  <c r="DA31" i="23"/>
  <c r="DA4" i="23"/>
  <c r="DA77" i="23"/>
  <c r="DA73" i="23"/>
  <c r="DA33" i="23"/>
  <c r="DA66" i="23"/>
  <c r="CX69" i="23"/>
  <c r="CX31" i="23"/>
  <c r="CX30" i="23"/>
  <c r="CX20" i="23"/>
  <c r="CX68" i="23"/>
  <c r="CX83" i="23"/>
  <c r="CX80" i="23"/>
  <c r="CX92" i="23"/>
  <c r="DC31" i="23"/>
  <c r="DC14" i="23"/>
  <c r="DC16" i="23"/>
  <c r="DC24" i="23"/>
  <c r="DC40" i="23"/>
  <c r="DC53" i="23"/>
  <c r="DC88" i="23"/>
  <c r="DC58" i="23"/>
  <c r="DC65" i="23"/>
  <c r="DC50" i="23"/>
  <c r="DC94" i="23"/>
  <c r="DC57" i="23"/>
  <c r="DA62" i="23"/>
  <c r="CX57" i="23"/>
  <c r="CX77" i="23"/>
  <c r="DC46" i="23"/>
  <c r="DC62" i="23"/>
  <c r="DA78" i="23"/>
  <c r="CX38" i="23"/>
  <c r="DC39" i="23"/>
  <c r="DC9" i="23"/>
  <c r="DC63" i="23"/>
  <c r="CY54" i="23"/>
  <c r="CY36" i="23"/>
  <c r="CY63" i="23"/>
  <c r="CT34" i="23"/>
  <c r="CT80" i="23"/>
  <c r="CU38" i="23"/>
  <c r="DG19" i="23"/>
  <c r="DG61" i="23"/>
  <c r="DA36" i="23"/>
  <c r="DA24" i="23"/>
  <c r="CX27" i="23"/>
  <c r="CX49" i="23"/>
  <c r="CX76" i="23"/>
  <c r="DC10" i="23"/>
  <c r="CY10" i="23"/>
  <c r="CY47" i="23"/>
  <c r="CY79" i="23"/>
  <c r="CT61" i="23"/>
  <c r="CU6" i="23"/>
  <c r="CU11" i="23"/>
  <c r="DG6" i="23"/>
  <c r="DG64" i="23"/>
  <c r="DG83" i="23"/>
  <c r="DA65" i="23"/>
  <c r="CX6" i="23"/>
  <c r="CX89" i="23"/>
  <c r="DC34" i="23"/>
  <c r="CY16" i="23"/>
  <c r="CT18" i="23"/>
  <c r="CU44" i="23"/>
  <c r="DG20" i="23"/>
  <c r="DG93" i="23"/>
  <c r="DA90" i="23"/>
  <c r="CX26" i="23"/>
  <c r="CX87" i="23"/>
  <c r="DC23" i="23"/>
  <c r="CY8" i="23"/>
  <c r="CY33" i="23"/>
  <c r="CY11" i="23"/>
  <c r="CY67" i="23"/>
  <c r="CY69" i="23"/>
  <c r="CY74" i="23"/>
  <c r="CY81" i="23"/>
  <c r="CY91" i="23"/>
  <c r="CT41" i="23"/>
  <c r="CT22" i="23"/>
  <c r="CT12" i="23"/>
  <c r="CT38" i="23"/>
  <c r="CT46" i="23"/>
  <c r="CT73" i="23"/>
  <c r="CT90" i="23"/>
  <c r="CU23" i="23"/>
  <c r="CU35" i="23"/>
  <c r="CU78" i="23"/>
  <c r="CU46" i="23"/>
  <c r="CU64" i="23"/>
  <c r="CU80" i="23"/>
  <c r="CU37" i="23"/>
  <c r="CU92" i="23"/>
  <c r="DG39" i="23"/>
  <c r="DG50" i="23"/>
  <c r="DG32" i="23"/>
  <c r="DG28" i="23"/>
  <c r="DG45" i="23"/>
  <c r="DG92" i="23"/>
  <c r="DG79" i="23"/>
  <c r="DA40" i="23"/>
  <c r="DA18" i="23"/>
  <c r="DA14" i="23"/>
  <c r="DA7" i="23"/>
  <c r="DA39" i="23"/>
  <c r="DA92" i="23"/>
  <c r="DA44" i="23"/>
  <c r="DA69" i="23"/>
  <c r="CX7" i="23"/>
  <c r="CX4" i="23"/>
  <c r="CX46" i="23"/>
  <c r="CX40" i="23"/>
  <c r="CX62" i="23"/>
  <c r="CX91" i="23"/>
  <c r="CX64" i="23"/>
  <c r="CX93" i="23"/>
  <c r="DC51" i="23"/>
  <c r="DC18" i="23"/>
  <c r="DC79" i="23"/>
  <c r="DC80" i="23"/>
  <c r="DA75" i="23"/>
  <c r="CX55" i="23"/>
  <c r="DC64" i="23"/>
  <c r="DC25" i="23"/>
  <c r="CX5" i="23"/>
  <c r="CX52" i="23"/>
  <c r="DC48" i="23"/>
  <c r="DC54" i="23"/>
  <c r="CY20" i="23"/>
  <c r="CT19" i="23"/>
  <c r="CU25" i="23"/>
  <c r="CU58" i="23"/>
  <c r="DG46" i="23"/>
  <c r="DA45" i="23"/>
  <c r="DA84" i="23"/>
  <c r="CX54" i="23"/>
  <c r="DC12" i="23"/>
  <c r="DC82" i="23"/>
  <c r="CY45" i="23"/>
  <c r="CT83" i="23"/>
  <c r="CU20" i="23"/>
  <c r="DG25" i="23"/>
  <c r="DG77" i="23"/>
  <c r="DA59" i="23"/>
  <c r="CX32" i="23"/>
  <c r="DC89" i="23"/>
  <c r="DC59" i="23"/>
  <c r="CY48" i="23"/>
  <c r="CT7" i="23"/>
  <c r="CT65" i="23"/>
  <c r="CU14" i="23"/>
  <c r="DG53" i="23"/>
  <c r="DA12" i="23"/>
  <c r="CX28" i="23"/>
  <c r="DC15" i="23"/>
  <c r="DC90" i="23"/>
  <c r="CY31" i="23"/>
  <c r="CY56" i="23"/>
  <c r="CY32" i="23"/>
  <c r="CY22" i="23"/>
  <c r="CY37" i="23"/>
  <c r="CY86" i="23"/>
  <c r="CY82" i="23"/>
  <c r="CY89" i="23"/>
  <c r="CT53" i="23"/>
  <c r="CT36" i="23"/>
  <c r="CT23" i="23"/>
  <c r="CT44" i="23"/>
  <c r="CT47" i="23"/>
  <c r="CT88" i="23"/>
  <c r="CT66" i="23"/>
  <c r="CU39" i="23"/>
  <c r="CU22" i="23"/>
  <c r="CU62" i="23"/>
  <c r="CU47" i="23"/>
  <c r="CU28" i="23"/>
  <c r="CU60" i="23"/>
  <c r="CU48" i="23"/>
  <c r="CU77" i="23"/>
  <c r="DG68" i="23"/>
  <c r="DG23" i="23"/>
  <c r="DG36" i="23"/>
  <c r="DG30" i="23"/>
  <c r="DG59" i="23"/>
  <c r="DG90" i="23"/>
  <c r="DG58" i="23"/>
  <c r="DA6" i="23"/>
  <c r="DA26" i="23"/>
  <c r="DA29" i="23"/>
  <c r="DA10" i="23"/>
  <c r="DA49" i="23"/>
  <c r="DA80" i="23"/>
  <c r="DA55" i="23"/>
  <c r="DA72" i="23"/>
  <c r="CX13" i="23"/>
  <c r="CX19" i="23"/>
  <c r="CX47" i="23"/>
  <c r="CX56" i="23"/>
  <c r="CX90" i="23"/>
  <c r="CX67" i="23"/>
  <c r="CX71" i="23"/>
  <c r="CX94" i="23"/>
  <c r="DC55" i="23"/>
  <c r="DC74" i="23"/>
  <c r="DC30" i="23"/>
  <c r="DC76" i="23"/>
  <c r="DC73" i="23"/>
  <c r="CX17" i="23"/>
  <c r="CX72" i="23"/>
  <c r="DC52" i="23"/>
  <c r="DC81" i="23"/>
  <c r="CX21" i="23"/>
  <c r="CX78" i="23"/>
  <c r="DC27" i="23"/>
  <c r="DC86" i="23"/>
  <c r="CY9" i="23"/>
  <c r="CT20" i="23"/>
  <c r="CT60" i="23"/>
  <c r="CU61" i="23"/>
  <c r="DG15" i="23"/>
  <c r="DG74" i="23"/>
  <c r="DA70" i="23"/>
  <c r="CX23" i="23"/>
  <c r="DC47" i="23"/>
  <c r="DC56" i="23"/>
  <c r="CY12" i="23"/>
  <c r="CT21" i="23"/>
  <c r="CT58" i="23"/>
  <c r="CU34" i="23"/>
  <c r="DG47" i="23"/>
  <c r="DA11" i="23"/>
  <c r="CX33" i="23"/>
  <c r="CX42" i="23"/>
  <c r="DC91" i="23"/>
  <c r="CY66" i="23"/>
  <c r="CY80" i="23"/>
  <c r="CT30" i="23"/>
  <c r="CU13" i="23"/>
  <c r="CU75" i="23"/>
  <c r="DG80" i="23"/>
  <c r="DA67" i="23"/>
  <c r="CX34" i="23"/>
  <c r="DC29" i="23"/>
  <c r="CY42" i="23"/>
  <c r="CY14" i="23"/>
  <c r="CY7" i="23"/>
  <c r="CY41" i="23"/>
  <c r="CY38" i="23"/>
  <c r="CY77" i="23"/>
  <c r="CY84" i="23"/>
  <c r="CY92" i="23"/>
  <c r="CT72" i="23"/>
  <c r="CT57" i="23"/>
  <c r="CT39" i="23"/>
  <c r="CT45" i="23"/>
  <c r="CT56" i="23"/>
  <c r="CT29" i="23"/>
  <c r="CT77" i="23"/>
  <c r="CU12" i="23"/>
  <c r="CU57" i="23"/>
  <c r="CU63" i="23"/>
  <c r="CU83" i="23"/>
  <c r="CU29" i="23"/>
  <c r="CU79" i="23"/>
  <c r="CU59" i="23"/>
  <c r="CU88" i="23"/>
  <c r="DG12" i="23"/>
  <c r="DG22" i="23"/>
  <c r="DG17" i="23"/>
  <c r="DG31" i="23"/>
  <c r="DG62" i="23"/>
  <c r="DG75" i="23"/>
  <c r="DG66" i="23"/>
  <c r="DA47" i="23"/>
  <c r="DA53" i="23"/>
  <c r="DA46" i="23"/>
  <c r="DA13" i="23"/>
  <c r="DA76" i="23"/>
  <c r="DA79" i="23"/>
  <c r="CX25" i="23"/>
  <c r="CX37" i="23"/>
  <c r="DC66" i="23"/>
  <c r="DC38" i="23"/>
  <c r="CX29" i="23"/>
  <c r="CX86" i="23"/>
  <c r="DC4" i="23"/>
  <c r="CY13" i="23"/>
  <c r="CT15" i="23"/>
  <c r="CT82" i="23"/>
  <c r="CU8" i="23"/>
  <c r="DG82" i="23"/>
  <c r="DG56" i="23"/>
  <c r="DA61" i="23"/>
  <c r="CX44" i="23"/>
  <c r="DC44" i="23"/>
  <c r="DC75" i="23"/>
  <c r="CY25" i="23"/>
  <c r="CT27" i="23"/>
  <c r="CT74" i="23"/>
  <c r="CU27" i="23"/>
  <c r="DG41" i="23"/>
  <c r="DA38" i="23"/>
  <c r="DA85" i="23"/>
  <c r="CX24" i="23"/>
  <c r="DC26" i="23"/>
  <c r="CY59" i="23"/>
  <c r="CY55" i="23"/>
  <c r="CT17" i="23"/>
  <c r="CT81" i="23"/>
  <c r="CU45" i="23"/>
  <c r="DG86" i="23"/>
  <c r="DA56" i="23"/>
  <c r="CX9" i="23"/>
  <c r="DC6" i="23"/>
  <c r="CY71" i="23"/>
  <c r="CY4" i="23"/>
  <c r="CY17" i="23"/>
  <c r="CY52" i="23"/>
  <c r="CY53" i="23"/>
  <c r="CY72" i="23"/>
  <c r="CY88" i="23"/>
  <c r="CT35" i="23"/>
  <c r="CT6" i="23"/>
  <c r="CT4" i="23"/>
  <c r="CT43" i="23"/>
  <c r="CT28" i="23"/>
  <c r="CT92" i="23"/>
  <c r="CT40" i="23"/>
  <c r="CT94" i="23"/>
  <c r="CU82" i="23"/>
  <c r="CU7" i="23"/>
  <c r="CU9" i="23"/>
  <c r="CU40" i="23"/>
  <c r="CU33" i="23"/>
  <c r="CU84" i="23"/>
  <c r="CU73" i="23"/>
  <c r="CU91" i="23"/>
  <c r="DG67" i="23"/>
  <c r="DG9" i="23"/>
  <c r="DG18" i="23"/>
  <c r="DG42" i="23"/>
  <c r="DG69" i="23"/>
  <c r="DG37" i="23"/>
  <c r="DG72" i="23"/>
  <c r="DA17" i="23"/>
  <c r="DA54" i="23"/>
  <c r="DA50" i="23"/>
  <c r="DA23" i="23"/>
  <c r="DA37" i="23"/>
  <c r="DA30" i="23"/>
  <c r="DA82" i="23"/>
  <c r="CT91" i="23"/>
  <c r="DA16" i="23"/>
  <c r="DC5" i="23"/>
  <c r="DC83" i="23"/>
  <c r="CY18" i="23"/>
  <c r="CY26" i="23"/>
  <c r="CY29" i="23"/>
  <c r="CY6" i="23"/>
  <c r="CY19" i="23"/>
  <c r="CY76" i="23"/>
  <c r="CY60" i="23"/>
  <c r="CT50" i="23"/>
  <c r="CT26" i="23"/>
  <c r="CT32" i="23"/>
  <c r="CT67" i="23"/>
  <c r="CT33" i="23"/>
  <c r="CT71" i="23"/>
  <c r="CT51" i="23"/>
  <c r="CT78" i="23"/>
  <c r="CU15" i="23"/>
  <c r="CU17" i="23"/>
  <c r="CU24" i="23"/>
  <c r="CU5" i="23"/>
  <c r="CU56" i="23"/>
  <c r="CU74" i="23"/>
  <c r="CU55" i="23"/>
  <c r="CU94" i="23"/>
  <c r="DG24" i="23"/>
  <c r="DG27" i="23"/>
  <c r="DG33" i="23"/>
  <c r="DG49" i="23"/>
  <c r="DG76" i="23"/>
  <c r="DG48" i="23"/>
  <c r="DG73" i="23"/>
  <c r="DA9" i="23"/>
  <c r="DA71" i="23"/>
  <c r="DA43" i="23"/>
  <c r="DA57" i="23"/>
  <c r="DA64" i="23"/>
  <c r="DA41" i="23"/>
  <c r="DA74" i="23"/>
  <c r="DA86" i="23"/>
  <c r="CX8" i="23"/>
  <c r="CX45" i="23"/>
  <c r="CX41" i="23"/>
  <c r="CX22" i="23"/>
  <c r="CX53" i="23"/>
  <c r="CX39" i="23"/>
  <c r="CX75" i="23"/>
  <c r="DC37" i="23"/>
  <c r="DC60" i="23"/>
  <c r="DC36" i="23"/>
  <c r="DC43" i="23"/>
  <c r="DC7" i="23"/>
  <c r="DC72" i="23"/>
  <c r="DC71" i="23"/>
  <c r="DC87" i="23"/>
  <c r="CY40" i="23"/>
  <c r="CT69" i="23"/>
  <c r="CU26" i="23"/>
  <c r="CU93" i="23"/>
  <c r="DG34" i="23"/>
  <c r="DA8" i="23"/>
  <c r="DA88" i="23"/>
  <c r="CX50" i="23"/>
  <c r="DC78" i="23"/>
  <c r="CY21" i="23"/>
  <c r="CT42" i="23"/>
  <c r="CU69" i="23"/>
  <c r="CU65" i="23"/>
  <c r="DG35" i="23"/>
  <c r="DA81" i="23"/>
  <c r="DA89" i="23"/>
  <c r="CX66" i="23"/>
  <c r="DC13" i="23"/>
  <c r="CY68" i="23"/>
  <c r="CT86" i="23"/>
  <c r="CU21" i="23"/>
  <c r="DG4" i="23"/>
  <c r="DG29" i="23"/>
  <c r="DA93" i="23"/>
  <c r="CX81" i="23"/>
  <c r="DC92" i="23"/>
  <c r="S4" i="22" l="1" a="1"/>
  <c r="S4" i="22" s="1"/>
  <c r="J42" i="18"/>
  <c r="I42" i="18"/>
  <c r="H42" i="18"/>
  <c r="G42" i="18"/>
  <c r="F42" i="18"/>
  <c r="K41" i="18"/>
  <c r="DC95" i="23"/>
  <c r="DC96" i="23"/>
  <c r="DC97" i="23"/>
  <c r="CU95" i="23"/>
  <c r="CU96" i="23"/>
  <c r="CU97" i="23"/>
  <c r="CT95" i="23"/>
  <c r="CT96" i="23"/>
  <c r="CT97" i="23"/>
  <c r="CX95" i="23"/>
  <c r="CX96" i="23"/>
  <c r="CX97" i="23"/>
  <c r="DA95" i="23"/>
  <c r="DA96" i="23"/>
  <c r="DA97" i="23"/>
  <c r="CY95" i="23"/>
  <c r="CY96" i="23"/>
  <c r="CY97" i="23"/>
  <c r="DG95" i="23"/>
  <c r="DG96" i="23"/>
  <c r="DG97" i="23"/>
  <c r="CP95" i="23"/>
  <c r="CP96" i="23"/>
  <c r="CP97" i="23"/>
  <c r="CR95" i="23"/>
  <c r="CR96" i="23"/>
  <c r="CR97" i="23"/>
  <c r="CR56" i="23"/>
  <c r="CR47" i="23"/>
  <c r="CR38" i="23"/>
  <c r="CR29" i="23"/>
  <c r="CR86" i="23"/>
  <c r="CR90" i="23"/>
  <c r="CR65" i="23"/>
  <c r="CR91" i="23"/>
  <c r="CR57" i="23"/>
  <c r="CR82" i="23"/>
  <c r="CR93" i="23"/>
  <c r="CR92" i="23"/>
  <c r="CR41" i="23"/>
  <c r="CR84" i="23"/>
  <c r="CR46" i="23"/>
  <c r="CR83" i="23"/>
  <c r="CR74" i="23"/>
  <c r="CR35" i="23"/>
  <c r="CR72" i="23"/>
  <c r="CR63" i="23"/>
  <c r="CR68" i="23"/>
  <c r="CR71" i="23"/>
  <c r="CR64" i="23"/>
  <c r="CR23" i="23"/>
  <c r="CR58" i="23"/>
  <c r="CR43" i="23"/>
  <c r="CR69" i="23"/>
  <c r="CR59" i="23"/>
  <c r="CR53" i="23"/>
  <c r="CR44" i="23"/>
  <c r="CR20" i="23"/>
  <c r="CR66" i="23"/>
  <c r="CR78" i="23"/>
  <c r="CR26" i="23"/>
  <c r="CR62" i="23"/>
  <c r="CR52" i="23"/>
  <c r="CR79" i="23"/>
  <c r="CR45" i="23"/>
  <c r="CR77" i="23"/>
  <c r="CR70" i="23"/>
  <c r="CR76" i="23"/>
  <c r="CR50" i="23"/>
  <c r="CR18" i="23"/>
  <c r="CR60" i="23"/>
  <c r="CR37" i="23"/>
  <c r="CR94" i="23"/>
  <c r="CR85" i="23"/>
  <c r="CR75" i="23"/>
  <c r="CR17" i="23"/>
  <c r="CR61" i="23"/>
  <c r="CR87" i="23"/>
  <c r="CR24" i="23"/>
  <c r="CR39" i="23"/>
  <c r="CR48" i="23"/>
  <c r="CR32" i="23"/>
  <c r="CR89" i="23"/>
  <c r="CR5" i="23"/>
  <c r="CR73" i="23"/>
  <c r="CR6" i="23"/>
  <c r="CR21" i="23"/>
  <c r="CR42" i="23"/>
  <c r="CR40" i="23"/>
  <c r="CR31" i="23"/>
  <c r="CR11" i="23"/>
  <c r="CR54" i="23"/>
  <c r="CR51" i="23"/>
  <c r="CR19" i="23"/>
  <c r="CR9" i="23"/>
  <c r="CR12" i="23"/>
  <c r="CR8" i="23"/>
  <c r="CR28" i="23"/>
  <c r="CR33" i="23"/>
  <c r="CR34" i="23"/>
  <c r="CR7" i="23"/>
  <c r="CR80" i="23"/>
  <c r="CR16" i="23"/>
  <c r="CR25" i="23"/>
  <c r="CR4" i="23"/>
  <c r="CR10" i="23"/>
  <c r="CR27" i="23"/>
  <c r="CR67" i="23"/>
  <c r="CR22" i="23"/>
  <c r="CR30" i="23"/>
  <c r="CR36" i="23"/>
  <c r="CR14" i="23"/>
  <c r="CR15" i="23"/>
  <c r="CR88" i="23"/>
  <c r="CR49" i="23"/>
  <c r="CR81" i="23"/>
  <c r="CR13" i="23"/>
  <c r="CR55" i="23"/>
  <c r="CV95" i="23"/>
  <c r="CV96" i="23"/>
  <c r="CV97" i="23"/>
  <c r="CV88" i="23"/>
  <c r="CV86" i="23"/>
  <c r="CV89" i="23"/>
  <c r="CV57" i="23"/>
  <c r="CV48" i="23"/>
  <c r="CV39" i="23"/>
  <c r="CV30" i="23"/>
  <c r="CV76" i="23"/>
  <c r="CV75" i="23"/>
  <c r="CV94" i="23"/>
  <c r="CV84" i="23"/>
  <c r="CV81" i="23"/>
  <c r="CV60" i="23"/>
  <c r="CV51" i="23"/>
  <c r="CV42" i="23"/>
  <c r="CV33" i="23"/>
  <c r="CV87" i="23"/>
  <c r="CV52" i="23"/>
  <c r="CV77" i="23"/>
  <c r="CV24" i="23"/>
  <c r="CV54" i="23"/>
  <c r="CV67" i="23"/>
  <c r="CV27" i="23"/>
  <c r="CV18" i="23"/>
  <c r="CV93" i="23"/>
  <c r="CV68" i="23"/>
  <c r="CV34" i="23"/>
  <c r="CV31" i="23"/>
  <c r="CV92" i="23"/>
  <c r="CV69" i="23"/>
  <c r="CV70" i="23"/>
  <c r="CV61" i="23"/>
  <c r="CV29" i="23"/>
  <c r="CV91" i="23"/>
  <c r="CV64" i="23"/>
  <c r="CV66" i="23"/>
  <c r="CV74" i="23"/>
  <c r="CV62" i="23"/>
  <c r="CV35" i="23"/>
  <c r="CV36" i="23"/>
  <c r="CV21" i="23"/>
  <c r="CV83" i="23"/>
  <c r="CV59" i="23"/>
  <c r="CV85" i="23"/>
  <c r="CV53" i="23"/>
  <c r="CV19" i="23"/>
  <c r="CV72" i="23"/>
  <c r="CV79" i="23"/>
  <c r="CV15" i="23"/>
  <c r="CV28" i="23"/>
  <c r="CV25" i="23"/>
  <c r="CV46" i="23"/>
  <c r="CV58" i="23"/>
  <c r="CV16" i="23"/>
  <c r="CV50" i="23"/>
  <c r="CV44" i="23"/>
  <c r="CV43" i="23"/>
  <c r="CV4" i="23"/>
  <c r="CV73" i="23"/>
  <c r="CV23" i="23"/>
  <c r="CV80" i="23"/>
  <c r="CV56" i="23"/>
  <c r="CV45" i="23"/>
  <c r="CV71" i="23"/>
  <c r="CV65" i="23"/>
  <c r="CV6" i="23"/>
  <c r="CV40" i="23"/>
  <c r="CV41" i="23"/>
  <c r="CV22" i="23"/>
  <c r="CV37" i="23"/>
  <c r="CV12" i="23"/>
  <c r="CV11" i="23"/>
  <c r="CV10" i="23"/>
  <c r="CV26" i="23"/>
  <c r="CV5" i="23"/>
  <c r="CV8" i="23"/>
  <c r="CV55" i="23"/>
  <c r="CV20" i="23"/>
  <c r="CV49" i="23"/>
  <c r="CV13" i="23"/>
  <c r="CV78" i="23"/>
  <c r="CV14" i="23"/>
  <c r="CV32" i="23"/>
  <c r="CV90" i="23"/>
  <c r="CV38" i="23"/>
  <c r="CV47" i="23"/>
  <c r="CV82" i="23"/>
  <c r="CV9" i="23"/>
  <c r="CV7" i="23"/>
  <c r="CV17" i="23"/>
  <c r="CV63" i="23"/>
  <c r="CP94" i="23"/>
  <c r="CP87" i="23"/>
  <c r="CP79" i="23"/>
  <c r="CP76" i="23"/>
  <c r="CP73" i="23"/>
  <c r="CP70" i="23"/>
  <c r="CP67" i="23"/>
  <c r="CP64" i="23"/>
  <c r="CP61" i="23"/>
  <c r="CP93" i="23"/>
  <c r="CP91" i="23"/>
  <c r="CP77" i="23"/>
  <c r="CP88" i="23"/>
  <c r="CP81" i="23"/>
  <c r="CP65" i="23"/>
  <c r="CP92" i="23"/>
  <c r="CP82" i="23"/>
  <c r="CP80" i="23"/>
  <c r="CP78" i="23"/>
  <c r="CP58" i="23"/>
  <c r="CP69" i="23"/>
  <c r="CP51" i="23"/>
  <c r="CP40" i="23"/>
  <c r="CP29" i="23"/>
  <c r="CP26" i="23"/>
  <c r="CP23" i="23"/>
  <c r="CP20" i="23"/>
  <c r="CP17" i="23"/>
  <c r="CP48" i="23"/>
  <c r="CP37" i="23"/>
  <c r="CP85" i="23"/>
  <c r="CP83" i="23"/>
  <c r="CP75" i="23"/>
  <c r="CP71" i="23"/>
  <c r="CP62" i="23"/>
  <c r="CP54" i="23"/>
  <c r="CP52" i="23"/>
  <c r="CP63" i="23"/>
  <c r="CP55" i="23"/>
  <c r="CP57" i="23"/>
  <c r="CP34" i="23"/>
  <c r="CP33" i="23"/>
  <c r="CP27" i="23"/>
  <c r="CP36" i="23"/>
  <c r="CP32" i="23"/>
  <c r="CP28" i="23"/>
  <c r="CP35" i="23"/>
  <c r="CP89" i="23"/>
  <c r="CP66" i="23"/>
  <c r="CP49" i="23"/>
  <c r="CP19" i="23"/>
  <c r="CP41" i="23"/>
  <c r="CP72" i="23"/>
  <c r="CP42" i="23"/>
  <c r="CP21" i="23"/>
  <c r="CP16" i="23"/>
  <c r="CP14" i="23"/>
  <c r="CP11" i="23"/>
  <c r="CP8" i="23"/>
  <c r="CP5" i="23"/>
  <c r="CP68" i="23"/>
  <c r="CP86" i="23"/>
  <c r="CP84" i="23"/>
  <c r="CP59" i="23"/>
  <c r="CP18" i="23"/>
  <c r="CP6" i="23"/>
  <c r="CP13" i="23"/>
  <c r="CP15" i="23"/>
  <c r="CP24" i="23"/>
  <c r="CP56" i="23"/>
  <c r="CP74" i="23"/>
  <c r="CP43" i="23"/>
  <c r="CP38" i="23"/>
  <c r="CP45" i="23"/>
  <c r="CP44" i="23"/>
  <c r="CP7" i="23"/>
  <c r="CP47" i="23"/>
  <c r="CP46" i="23"/>
  <c r="CP60" i="23"/>
  <c r="CP90" i="23"/>
  <c r="CP39" i="23"/>
  <c r="CP50" i="23"/>
  <c r="CP22" i="23"/>
  <c r="CP10" i="23"/>
  <c r="CP53" i="23"/>
  <c r="CP4" i="23"/>
  <c r="CP30" i="23"/>
  <c r="CP12" i="23"/>
  <c r="CP9" i="23"/>
  <c r="CP31" i="23"/>
  <c r="CP25" i="23"/>
  <c r="X3" i="25"/>
  <c r="E43" i="18"/>
  <c r="A24" i="18"/>
  <c r="S23" i="18"/>
  <c r="B45" i="18"/>
  <c r="D44" i="18"/>
  <c r="L3" i="25"/>
  <c r="AE22" i="22"/>
  <c r="S22" i="22" a="1"/>
  <c r="S22" i="22" s="1"/>
  <c r="R22" i="22" s="1"/>
  <c r="A45" i="18"/>
  <c r="C44" i="18"/>
  <c r="Y4" i="22"/>
  <c r="DM17" i="23"/>
  <c r="DM50" i="23"/>
  <c r="DM61" i="23"/>
  <c r="DM35" i="23"/>
  <c r="DM33" i="23"/>
  <c r="DM82" i="23"/>
  <c r="DM72" i="23"/>
  <c r="DQ19" i="23"/>
  <c r="DQ28" i="23"/>
  <c r="DQ62" i="23"/>
  <c r="DQ63" i="23"/>
  <c r="DQ55" i="23"/>
  <c r="DQ20" i="23"/>
  <c r="DQ69" i="23"/>
  <c r="DQ79" i="23"/>
  <c r="DE21" i="23"/>
  <c r="DE47" i="23"/>
  <c r="DE28" i="23"/>
  <c r="DE59" i="23"/>
  <c r="DE85" i="23"/>
  <c r="DE72" i="23"/>
  <c r="DE74" i="23"/>
  <c r="DK21" i="23"/>
  <c r="DK10" i="23"/>
  <c r="DK62" i="23"/>
  <c r="DK12" i="23"/>
  <c r="DK33" i="23"/>
  <c r="DK56" i="23"/>
  <c r="DK66" i="23"/>
  <c r="DK88" i="23"/>
  <c r="DI17" i="23"/>
  <c r="DI72" i="23"/>
  <c r="DI19" i="23"/>
  <c r="DI33" i="23"/>
  <c r="DI69" i="23"/>
  <c r="DI94" i="23"/>
  <c r="DI83" i="23"/>
  <c r="DI84" i="23"/>
  <c r="DD8" i="23"/>
  <c r="DD48" i="23"/>
  <c r="DD78" i="23"/>
  <c r="DD69" i="23"/>
  <c r="DD92" i="23"/>
  <c r="DD91" i="23"/>
  <c r="DD56" i="23"/>
  <c r="DH25" i="23"/>
  <c r="DH23" i="23"/>
  <c r="DH11" i="23"/>
  <c r="DH46" i="23"/>
  <c r="DH75" i="23"/>
  <c r="DH65" i="23"/>
  <c r="DH33" i="23"/>
  <c r="DH88" i="23"/>
  <c r="DI28" i="23"/>
  <c r="DD26" i="23"/>
  <c r="DH24" i="23"/>
  <c r="DM30" i="23"/>
  <c r="DM38" i="23"/>
  <c r="DM86" i="23"/>
  <c r="DQ54" i="23"/>
  <c r="DE29" i="23"/>
  <c r="DK18" i="23"/>
  <c r="DK92" i="23"/>
  <c r="DI34" i="23"/>
  <c r="DD72" i="23"/>
  <c r="DH32" i="23"/>
  <c r="DD81" i="23"/>
  <c r="DQ68" i="23"/>
  <c r="DI4" i="23"/>
  <c r="DH10" i="23"/>
  <c r="DM40" i="23"/>
  <c r="DM9" i="23"/>
  <c r="DM15" i="23"/>
  <c r="DM74" i="23"/>
  <c r="DM44" i="23"/>
  <c r="DM54" i="23"/>
  <c r="DM75" i="23"/>
  <c r="DQ27" i="23"/>
  <c r="DQ10" i="23"/>
  <c r="DQ6" i="23"/>
  <c r="DQ51" i="23"/>
  <c r="DQ77" i="23"/>
  <c r="DQ23" i="23"/>
  <c r="DQ81" i="23"/>
  <c r="DQ82" i="23"/>
  <c r="DE15" i="23"/>
  <c r="DE39" i="23"/>
  <c r="DE30" i="23"/>
  <c r="DE41" i="23"/>
  <c r="DE84" i="23"/>
  <c r="DE80" i="23"/>
  <c r="DE77" i="23"/>
  <c r="DK5" i="23"/>
  <c r="DK69" i="23"/>
  <c r="DK20" i="23"/>
  <c r="DK16" i="23"/>
  <c r="DK48" i="23"/>
  <c r="DK57" i="23"/>
  <c r="DK74" i="23"/>
  <c r="DK86" i="23"/>
  <c r="DI13" i="23"/>
  <c r="DI7" i="23"/>
  <c r="DI43" i="23"/>
  <c r="DI29" i="23"/>
  <c r="DI90" i="23"/>
  <c r="DI18" i="23"/>
  <c r="DI85" i="23"/>
  <c r="DD16" i="23"/>
  <c r="DD19" i="23"/>
  <c r="DD60" i="23"/>
  <c r="DD30" i="23"/>
  <c r="DD40" i="23"/>
  <c r="DD17" i="23"/>
  <c r="DD86" i="23"/>
  <c r="DD59" i="23"/>
  <c r="DH7" i="23"/>
  <c r="DH8" i="23"/>
  <c r="DH20" i="23"/>
  <c r="DH47" i="23"/>
  <c r="DH15" i="23"/>
  <c r="DH86" i="23"/>
  <c r="DH36" i="23"/>
  <c r="DH91" i="23"/>
  <c r="DD39" i="23"/>
  <c r="DH38" i="23"/>
  <c r="DH21" i="23"/>
  <c r="DK78" i="23"/>
  <c r="DD34" i="23"/>
  <c r="DH16" i="23"/>
  <c r="DM6" i="23"/>
  <c r="DM79" i="23"/>
  <c r="DQ41" i="23"/>
  <c r="DQ88" i="23"/>
  <c r="DE69" i="23"/>
  <c r="DK37" i="23"/>
  <c r="DI41" i="23"/>
  <c r="DI62" i="23"/>
  <c r="DD46" i="23"/>
  <c r="DH69" i="23"/>
  <c r="DD55" i="23"/>
  <c r="DQ17" i="23"/>
  <c r="DD88" i="23"/>
  <c r="DM12" i="23"/>
  <c r="DM24" i="23"/>
  <c r="DM27" i="23"/>
  <c r="DM39" i="23"/>
  <c r="DM60" i="23"/>
  <c r="DM73" i="23"/>
  <c r="DM70" i="23"/>
  <c r="DM78" i="23"/>
  <c r="DQ42" i="23"/>
  <c r="DQ34" i="23"/>
  <c r="DQ36" i="23"/>
  <c r="DQ50" i="23"/>
  <c r="DQ89" i="23"/>
  <c r="DQ26" i="23"/>
  <c r="DQ90" i="23"/>
  <c r="DQ85" i="23"/>
  <c r="DE16" i="23"/>
  <c r="DE37" i="23"/>
  <c r="DE31" i="23"/>
  <c r="DE51" i="23"/>
  <c r="DE32" i="23"/>
  <c r="DE88" i="23"/>
  <c r="DE81" i="23"/>
  <c r="DK8" i="23"/>
  <c r="DK13" i="23"/>
  <c r="DK53" i="23"/>
  <c r="DK19" i="23"/>
  <c r="DK63" i="23"/>
  <c r="DK83" i="23"/>
  <c r="DK42" i="23"/>
  <c r="DK93" i="23"/>
  <c r="DI23" i="23"/>
  <c r="DI50" i="23"/>
  <c r="DI54" i="23"/>
  <c r="DI30" i="23"/>
  <c r="DI80" i="23"/>
  <c r="DI21" i="23"/>
  <c r="DI91" i="23"/>
  <c r="DD52" i="23"/>
  <c r="DD6" i="23"/>
  <c r="DD74" i="23"/>
  <c r="DD31" i="23"/>
  <c r="DD57" i="23"/>
  <c r="DD20" i="23"/>
  <c r="DD87" i="23"/>
  <c r="DD82" i="23"/>
  <c r="DH52" i="23"/>
  <c r="DH12" i="23"/>
  <c r="DH35" i="23"/>
  <c r="DH43" i="23"/>
  <c r="DH18" i="23"/>
  <c r="DH58" i="23"/>
  <c r="DH39" i="23"/>
  <c r="DH94" i="23"/>
  <c r="DM51" i="23"/>
  <c r="DM43" i="23"/>
  <c r="DM62" i="23"/>
  <c r="DM53" i="23"/>
  <c r="DM16" i="23"/>
  <c r="DM80" i="23"/>
  <c r="DQ12" i="23"/>
  <c r="DQ9" i="23"/>
  <c r="DQ43" i="23"/>
  <c r="DQ66" i="23"/>
  <c r="DQ38" i="23"/>
  <c r="DQ84" i="23"/>
  <c r="DQ87" i="23"/>
  <c r="DE44" i="23"/>
  <c r="DE25" i="23"/>
  <c r="DE42" i="23"/>
  <c r="DE43" i="23"/>
  <c r="DE61" i="23"/>
  <c r="DK14" i="23"/>
  <c r="DK61" i="23"/>
  <c r="DK43" i="23"/>
  <c r="DK25" i="23"/>
  <c r="DK72" i="23"/>
  <c r="DK94" i="23"/>
  <c r="DI22" i="23"/>
  <c r="DI75" i="23"/>
  <c r="DI55" i="23"/>
  <c r="DI88" i="23"/>
  <c r="DI24" i="23"/>
  <c r="DD18" i="23"/>
  <c r="DD68" i="23"/>
  <c r="DD22" i="23"/>
  <c r="DD23" i="23"/>
  <c r="DD29" i="23"/>
  <c r="DD85" i="23"/>
  <c r="DH87" i="23"/>
  <c r="DH44" i="23"/>
  <c r="DH66" i="23"/>
  <c r="DM65" i="23"/>
  <c r="DM32" i="23"/>
  <c r="DM56" i="23"/>
  <c r="DM37" i="23"/>
  <c r="DM58" i="23"/>
  <c r="DM19" i="23"/>
  <c r="DM83" i="23"/>
  <c r="DQ29" i="23"/>
  <c r="DQ30" i="23"/>
  <c r="DQ48" i="23"/>
  <c r="DQ71" i="23"/>
  <c r="DQ49" i="23"/>
  <c r="DE10" i="23"/>
  <c r="DE60" i="23"/>
  <c r="DE7" i="23"/>
  <c r="DE50" i="23"/>
  <c r="DE17" i="23"/>
  <c r="DE90" i="23"/>
  <c r="DK41" i="23"/>
  <c r="DK51" i="23"/>
  <c r="DK46" i="23"/>
  <c r="DK68" i="23"/>
  <c r="DK60" i="23"/>
  <c r="DK89" i="23"/>
  <c r="DI8" i="23"/>
  <c r="DI37" i="23"/>
  <c r="DI87" i="23"/>
  <c r="DI92" i="23"/>
  <c r="DD13" i="23"/>
  <c r="DD9" i="23"/>
  <c r="DD63" i="23"/>
  <c r="DD32" i="23"/>
  <c r="DD89" i="23"/>
  <c r="DH49" i="23"/>
  <c r="DH71" i="23"/>
  <c r="DH72" i="23"/>
  <c r="DM4" i="23"/>
  <c r="DM22" i="23"/>
  <c r="DM57" i="23"/>
  <c r="DQ15" i="23"/>
  <c r="DQ5" i="23"/>
  <c r="DQ74" i="23"/>
  <c r="DE58" i="23"/>
  <c r="DE22" i="23"/>
  <c r="DE54" i="23"/>
  <c r="DE20" i="23"/>
  <c r="DE67" i="23"/>
  <c r="DK17" i="23"/>
  <c r="DK34" i="23"/>
  <c r="DK27" i="23"/>
  <c r="DK64" i="23"/>
  <c r="DI26" i="23"/>
  <c r="DI38" i="23"/>
  <c r="DI73" i="23"/>
  <c r="DD66" i="23"/>
  <c r="DD33" i="23"/>
  <c r="DD65" i="23"/>
  <c r="DD35" i="23"/>
  <c r="DD94" i="23"/>
  <c r="DH62" i="23"/>
  <c r="DH27" i="23"/>
  <c r="DH73" i="23"/>
  <c r="DI52" i="23"/>
  <c r="DD79" i="23"/>
  <c r="DH40" i="23"/>
  <c r="DH82" i="23"/>
  <c r="DM42" i="23"/>
  <c r="DM76" i="23"/>
  <c r="DQ47" i="23"/>
  <c r="DE40" i="23"/>
  <c r="DE89" i="23"/>
  <c r="DK73" i="23"/>
  <c r="DK77" i="23"/>
  <c r="DI79" i="23"/>
  <c r="DI93" i="23"/>
  <c r="DD64" i="23"/>
  <c r="DH26" i="23"/>
  <c r="DH42" i="23"/>
  <c r="DM77" i="23"/>
  <c r="DQ94" i="23"/>
  <c r="DQ83" i="23"/>
  <c r="DE27" i="23"/>
  <c r="DE64" i="23"/>
  <c r="DK26" i="23"/>
  <c r="DI42" i="23"/>
  <c r="DI27" i="23"/>
  <c r="DD24" i="23"/>
  <c r="DH6" i="23"/>
  <c r="DH45" i="23"/>
  <c r="DQ53" i="23"/>
  <c r="DE92" i="23"/>
  <c r="DK70" i="23"/>
  <c r="DI46" i="23"/>
  <c r="DD36" i="23"/>
  <c r="DH67" i="23"/>
  <c r="DD84" i="23"/>
  <c r="DQ76" i="23"/>
  <c r="DI70" i="23"/>
  <c r="DH41" i="23"/>
  <c r="DH48" i="23"/>
  <c r="DH78" i="23"/>
  <c r="DE14" i="23"/>
  <c r="DK67" i="23"/>
  <c r="DK82" i="23"/>
  <c r="DI16" i="23"/>
  <c r="DI89" i="23"/>
  <c r="DI86" i="23"/>
  <c r="DD4" i="23"/>
  <c r="DD27" i="23"/>
  <c r="DD53" i="23"/>
  <c r="DH31" i="23"/>
  <c r="DH55" i="23"/>
  <c r="DH90" i="23"/>
  <c r="DM49" i="23"/>
  <c r="DM23" i="23"/>
  <c r="DM7" i="23"/>
  <c r="DM84" i="23"/>
  <c r="DM59" i="23"/>
  <c r="DM25" i="23"/>
  <c r="DM93" i="23"/>
  <c r="DM90" i="23"/>
  <c r="DQ57" i="23"/>
  <c r="DQ52" i="23"/>
  <c r="DQ8" i="23"/>
  <c r="DQ40" i="23"/>
  <c r="DQ78" i="23"/>
  <c r="DQ72" i="23"/>
  <c r="DQ61" i="23"/>
  <c r="DE13" i="23"/>
  <c r="DE9" i="23"/>
  <c r="DE55" i="23"/>
  <c r="DE49" i="23"/>
  <c r="DE83" i="23"/>
  <c r="DE23" i="23"/>
  <c r="DE91" i="23"/>
  <c r="DE70" i="23"/>
  <c r="DK40" i="23"/>
  <c r="DK15" i="23"/>
  <c r="DK38" i="23"/>
  <c r="DK35" i="23"/>
  <c r="DK29" i="23"/>
  <c r="DK90" i="23"/>
  <c r="DK71" i="23"/>
  <c r="DI20" i="23"/>
  <c r="DI25" i="23"/>
  <c r="DI49" i="23"/>
  <c r="DI39" i="23"/>
  <c r="DI47" i="23"/>
  <c r="DI31" i="23"/>
  <c r="DI48" i="23"/>
  <c r="DI65" i="23"/>
  <c r="DD37" i="23"/>
  <c r="DD15" i="23"/>
  <c r="DD10" i="23"/>
  <c r="DD76" i="23"/>
  <c r="DD70" i="23"/>
  <c r="DD61" i="23"/>
  <c r="DD38" i="23"/>
  <c r="DD90" i="23"/>
  <c r="DH68" i="23"/>
  <c r="DH84" i="23"/>
  <c r="DH19" i="23"/>
  <c r="DH92" i="23"/>
  <c r="DH34" i="23"/>
  <c r="DH74" i="23"/>
  <c r="DH51" i="23"/>
  <c r="DM29" i="23"/>
  <c r="DM13" i="23"/>
  <c r="DM52" i="23"/>
  <c r="DM36" i="23"/>
  <c r="DM92" i="23"/>
  <c r="DQ16" i="23"/>
  <c r="DQ65" i="23"/>
  <c r="DQ56" i="23"/>
  <c r="DE48" i="23"/>
  <c r="DE5" i="23"/>
  <c r="DE86" i="23"/>
  <c r="DE62" i="23"/>
  <c r="DK23" i="23"/>
  <c r="DK79" i="23"/>
  <c r="DK55" i="23"/>
  <c r="DK76" i="23"/>
  <c r="DI10" i="23"/>
  <c r="DI35" i="23"/>
  <c r="DI58" i="23"/>
  <c r="DI71" i="23"/>
  <c r="DD11" i="23"/>
  <c r="DD43" i="23"/>
  <c r="DD49" i="23"/>
  <c r="DH4" i="23"/>
  <c r="DH50" i="23"/>
  <c r="DH76" i="23"/>
  <c r="DH93" i="23"/>
  <c r="DM14" i="23"/>
  <c r="DM20" i="23"/>
  <c r="DM47" i="23"/>
  <c r="DQ32" i="23"/>
  <c r="DQ37" i="23"/>
  <c r="DQ91" i="23"/>
  <c r="DQ80" i="23"/>
  <c r="DE6" i="23"/>
  <c r="DE8" i="23"/>
  <c r="DE75" i="23"/>
  <c r="DE65" i="23"/>
  <c r="DK49" i="23"/>
  <c r="DK47" i="23"/>
  <c r="DK58" i="23"/>
  <c r="DK84" i="23"/>
  <c r="DI61" i="23"/>
  <c r="DI36" i="23"/>
  <c r="DI59" i="23"/>
  <c r="DI74" i="23"/>
  <c r="DD54" i="23"/>
  <c r="DD51" i="23"/>
  <c r="DD67" i="23"/>
  <c r="DH14" i="23"/>
  <c r="DH89" i="23"/>
  <c r="DH81" i="23"/>
  <c r="DH77" i="23"/>
  <c r="DM18" i="23"/>
  <c r="DM21" i="23"/>
  <c r="DM67" i="23"/>
  <c r="DQ21" i="23"/>
  <c r="DQ13" i="23"/>
  <c r="DQ39" i="23"/>
  <c r="DQ92" i="23"/>
  <c r="DQ59" i="23"/>
  <c r="DQ73" i="23"/>
  <c r="DE36" i="23"/>
  <c r="DE52" i="23"/>
  <c r="DE34" i="23"/>
  <c r="DE82" i="23"/>
  <c r="DE68" i="23"/>
  <c r="DK11" i="23"/>
  <c r="DK6" i="23"/>
  <c r="DK59" i="23"/>
  <c r="DK85" i="23"/>
  <c r="DI5" i="23"/>
  <c r="DI66" i="23"/>
  <c r="DI60" i="23"/>
  <c r="DD5" i="23"/>
  <c r="DD50" i="23"/>
  <c r="DH61" i="23"/>
  <c r="DH56" i="23"/>
  <c r="DM11" i="23"/>
  <c r="DM31" i="23"/>
  <c r="DM68" i="23"/>
  <c r="DQ31" i="23"/>
  <c r="DQ7" i="23"/>
  <c r="DQ60" i="23"/>
  <c r="DE12" i="23"/>
  <c r="DE45" i="23"/>
  <c r="DE56" i="23"/>
  <c r="DK4" i="23"/>
  <c r="DK9" i="23"/>
  <c r="DK65" i="23"/>
  <c r="DI32" i="23"/>
  <c r="DI76" i="23"/>
  <c r="DI81" i="23"/>
  <c r="DD71" i="23"/>
  <c r="DD42" i="23"/>
  <c r="DD80" i="23"/>
  <c r="DH22" i="23"/>
  <c r="DH85" i="23"/>
  <c r="DH30" i="23"/>
  <c r="DM8" i="23"/>
  <c r="DM64" i="23"/>
  <c r="DM10" i="23"/>
  <c r="DM34" i="23"/>
  <c r="DM89" i="23"/>
  <c r="DM28" i="23"/>
  <c r="DM87" i="23"/>
  <c r="DM91" i="23"/>
  <c r="DQ4" i="23"/>
  <c r="DQ18" i="23"/>
  <c r="DQ11" i="23"/>
  <c r="DQ58" i="23"/>
  <c r="DQ35" i="23"/>
  <c r="DQ93" i="23"/>
  <c r="DQ64" i="23"/>
  <c r="DE24" i="23"/>
  <c r="DE4" i="23"/>
  <c r="DE66" i="23"/>
  <c r="DE57" i="23"/>
  <c r="DE94" i="23"/>
  <c r="DE26" i="23"/>
  <c r="DE93" i="23"/>
  <c r="DE73" i="23"/>
  <c r="DK45" i="23"/>
  <c r="DK81" i="23"/>
  <c r="DK44" i="23"/>
  <c r="DK36" i="23"/>
  <c r="DK30" i="23"/>
  <c r="DK80" i="23"/>
  <c r="DK75" i="23"/>
  <c r="DI11" i="23"/>
  <c r="DI40" i="23"/>
  <c r="DI67" i="23"/>
  <c r="DI44" i="23"/>
  <c r="DI51" i="23"/>
  <c r="DI45" i="23"/>
  <c r="DI63" i="23"/>
  <c r="DI68" i="23"/>
  <c r="DD45" i="23"/>
  <c r="DD7" i="23"/>
  <c r="DD14" i="23"/>
  <c r="DD83" i="23"/>
  <c r="DD73" i="23"/>
  <c r="DD62" i="23"/>
  <c r="DD41" i="23"/>
  <c r="DD93" i="23"/>
  <c r="DH5" i="23"/>
  <c r="DH13" i="23"/>
  <c r="DH17" i="23"/>
  <c r="DH79" i="23"/>
  <c r="DH63" i="23"/>
  <c r="DH83" i="23"/>
  <c r="DH54" i="23"/>
  <c r="DM5" i="23"/>
  <c r="DM88" i="23"/>
  <c r="DM94" i="23"/>
  <c r="DQ25" i="23"/>
  <c r="DQ14" i="23"/>
  <c r="DQ46" i="23"/>
  <c r="DQ67" i="23"/>
  <c r="DE19" i="23"/>
  <c r="DE18" i="23"/>
  <c r="DE35" i="23"/>
  <c r="DE76" i="23"/>
  <c r="DK28" i="23"/>
  <c r="DK52" i="23"/>
  <c r="DK91" i="23"/>
  <c r="DI15" i="23"/>
  <c r="DI6" i="23"/>
  <c r="DI56" i="23"/>
  <c r="DI64" i="23"/>
  <c r="DD12" i="23"/>
  <c r="DD58" i="23"/>
  <c r="DD77" i="23"/>
  <c r="DD44" i="23"/>
  <c r="DH9" i="23"/>
  <c r="DH29" i="23"/>
  <c r="DH64" i="23"/>
  <c r="DH57" i="23"/>
  <c r="DM26" i="23"/>
  <c r="DM45" i="23"/>
  <c r="DM71" i="23"/>
  <c r="DM63" i="23"/>
  <c r="DQ44" i="23"/>
  <c r="DQ22" i="23"/>
  <c r="DQ75" i="23"/>
  <c r="DQ70" i="23"/>
  <c r="DE63" i="23"/>
  <c r="DE33" i="23"/>
  <c r="DE46" i="23"/>
  <c r="DE79" i="23"/>
  <c r="DK7" i="23"/>
  <c r="DK54" i="23"/>
  <c r="DK39" i="23"/>
  <c r="DI14" i="23"/>
  <c r="DI9" i="23"/>
  <c r="DI57" i="23"/>
  <c r="DI78" i="23"/>
  <c r="DD21" i="23"/>
  <c r="DD28" i="23"/>
  <c r="DD75" i="23"/>
  <c r="DD47" i="23"/>
  <c r="DH70" i="23"/>
  <c r="DH59" i="23"/>
  <c r="DH37" i="23"/>
  <c r="DH60" i="23"/>
  <c r="DM41" i="23"/>
  <c r="DM46" i="23"/>
  <c r="DM81" i="23"/>
  <c r="DM66" i="23"/>
  <c r="DQ45" i="23"/>
  <c r="DQ24" i="23"/>
  <c r="DE11" i="23"/>
  <c r="DE53" i="23"/>
  <c r="DE87" i="23"/>
  <c r="DK24" i="23"/>
  <c r="DK31" i="23"/>
  <c r="DK50" i="23"/>
  <c r="DI53" i="23"/>
  <c r="DI12" i="23"/>
  <c r="DI82" i="23"/>
  <c r="DI77" i="23"/>
  <c r="DD25" i="23"/>
  <c r="DH53" i="23"/>
  <c r="DH28" i="23"/>
  <c r="DH80" i="23"/>
  <c r="DM48" i="23"/>
  <c r="DM55" i="23"/>
  <c r="DM85" i="23"/>
  <c r="DM69" i="23"/>
  <c r="DQ33" i="23"/>
  <c r="DQ86" i="23"/>
  <c r="DE38" i="23"/>
  <c r="DE78" i="23"/>
  <c r="DE71" i="23"/>
  <c r="DK22" i="23"/>
  <c r="DK32" i="23"/>
  <c r="DK87" i="23"/>
  <c r="J43" i="18" l="1"/>
  <c r="I43" i="18"/>
  <c r="H43" i="18"/>
  <c r="G43" i="18"/>
  <c r="F43" i="18"/>
  <c r="K42" i="18"/>
  <c r="DQ95" i="23"/>
  <c r="DQ96" i="23"/>
  <c r="DQ97" i="23"/>
  <c r="DI95" i="23"/>
  <c r="DI96" i="23"/>
  <c r="DI97" i="23"/>
  <c r="DK95" i="23"/>
  <c r="DK96" i="23"/>
  <c r="DK97" i="23"/>
  <c r="DH95" i="23"/>
  <c r="DH96" i="23"/>
  <c r="DH97" i="23"/>
  <c r="DD95" i="23"/>
  <c r="DD96" i="23"/>
  <c r="DD97" i="23"/>
  <c r="DE95" i="23"/>
  <c r="DE96" i="23"/>
  <c r="DE97" i="23"/>
  <c r="DM95" i="23"/>
  <c r="DM96" i="23"/>
  <c r="DM97" i="23"/>
  <c r="CZ95" i="23"/>
  <c r="CZ96" i="23"/>
  <c r="CZ97" i="23"/>
  <c r="DF95" i="23"/>
  <c r="DF96" i="23"/>
  <c r="DF97" i="23"/>
  <c r="DF67" i="23"/>
  <c r="DF84" i="23"/>
  <c r="DF87" i="23"/>
  <c r="DF91" i="23"/>
  <c r="DF72" i="23"/>
  <c r="DF51" i="23"/>
  <c r="DF81" i="23"/>
  <c r="DF78" i="23"/>
  <c r="DF89" i="23"/>
  <c r="DF88" i="23"/>
  <c r="DF29" i="23"/>
  <c r="DF90" i="23"/>
  <c r="DF79" i="23"/>
  <c r="DF53" i="23"/>
  <c r="DF43" i="23"/>
  <c r="DF75" i="23"/>
  <c r="DF93" i="23"/>
  <c r="DF82" i="23"/>
  <c r="DF85" i="23"/>
  <c r="DF73" i="23"/>
  <c r="DF83" i="23"/>
  <c r="DF77" i="23"/>
  <c r="DF74" i="23"/>
  <c r="DF80" i="23"/>
  <c r="DF57" i="23"/>
  <c r="DF40" i="23"/>
  <c r="DF69" i="23"/>
  <c r="DF64" i="23"/>
  <c r="DF71" i="23"/>
  <c r="DF49" i="23"/>
  <c r="DF44" i="23"/>
  <c r="DF59" i="23"/>
  <c r="DF8" i="23"/>
  <c r="DF32" i="23"/>
  <c r="DF52" i="23"/>
  <c r="DF33" i="23"/>
  <c r="DF36" i="23"/>
  <c r="DF11" i="23"/>
  <c r="DF18" i="23"/>
  <c r="DF25" i="23"/>
  <c r="DF14" i="23"/>
  <c r="DF70" i="23"/>
  <c r="DF41" i="23"/>
  <c r="DF76" i="23"/>
  <c r="DF34" i="23"/>
  <c r="DF63" i="23"/>
  <c r="DF26" i="23"/>
  <c r="DF19" i="23"/>
  <c r="DF30" i="23"/>
  <c r="DF62" i="23"/>
  <c r="DF16" i="23"/>
  <c r="DF15" i="23"/>
  <c r="DF17" i="23"/>
  <c r="DF66" i="23"/>
  <c r="DF35" i="23"/>
  <c r="DF31" i="23"/>
  <c r="DF56" i="23"/>
  <c r="DF50" i="23"/>
  <c r="DF27" i="23"/>
  <c r="DF65" i="23"/>
  <c r="DF92" i="23"/>
  <c r="DF10" i="23"/>
  <c r="DF9" i="23"/>
  <c r="DF94" i="23"/>
  <c r="DF4" i="23"/>
  <c r="DF39" i="23"/>
  <c r="DF21" i="23"/>
  <c r="DF37" i="23"/>
  <c r="DF55" i="23"/>
  <c r="DF54" i="23"/>
  <c r="DF58" i="23"/>
  <c r="DF7" i="23"/>
  <c r="DF61" i="23"/>
  <c r="DF60" i="23"/>
  <c r="DF28" i="23"/>
  <c r="DF5" i="23"/>
  <c r="DF20" i="23"/>
  <c r="DF12" i="23"/>
  <c r="DF23" i="23"/>
  <c r="DF6" i="23"/>
  <c r="DF48" i="23"/>
  <c r="DF47" i="23"/>
  <c r="DF68" i="23"/>
  <c r="DF46" i="23"/>
  <c r="DF42" i="23"/>
  <c r="DF22" i="23"/>
  <c r="DF38" i="23"/>
  <c r="DF86" i="23"/>
  <c r="DF45" i="23"/>
  <c r="DF13" i="23"/>
  <c r="DF24" i="23"/>
  <c r="DB95" i="23"/>
  <c r="DB96" i="23"/>
  <c r="DB97" i="23"/>
  <c r="DB78" i="23"/>
  <c r="DB75" i="23"/>
  <c r="DB72" i="23"/>
  <c r="DB69" i="23"/>
  <c r="DB66" i="23"/>
  <c r="DB63" i="23"/>
  <c r="DB85" i="23"/>
  <c r="DB94" i="23"/>
  <c r="DB84" i="23"/>
  <c r="DB30" i="23"/>
  <c r="DB93" i="23"/>
  <c r="DB71" i="23"/>
  <c r="DB92" i="23"/>
  <c r="DB82" i="23"/>
  <c r="DB89" i="23"/>
  <c r="DB86" i="23"/>
  <c r="DB83" i="23"/>
  <c r="DB90" i="23"/>
  <c r="DB73" i="23"/>
  <c r="DB59" i="23"/>
  <c r="DB38" i="23"/>
  <c r="DB80" i="23"/>
  <c r="DB68" i="23"/>
  <c r="DB81" i="23"/>
  <c r="DB88" i="23"/>
  <c r="DB54" i="23"/>
  <c r="DB91" i="23"/>
  <c r="DB76" i="23"/>
  <c r="DB39" i="23"/>
  <c r="DB79" i="23"/>
  <c r="DB57" i="23"/>
  <c r="DB61" i="23"/>
  <c r="DB67" i="23"/>
  <c r="DB87" i="23"/>
  <c r="DB13" i="23"/>
  <c r="DB22" i="23"/>
  <c r="DB70" i="23"/>
  <c r="DB29" i="23"/>
  <c r="DB26" i="23"/>
  <c r="DB41" i="23"/>
  <c r="DB62" i="23"/>
  <c r="DB4" i="23"/>
  <c r="DB24" i="23"/>
  <c r="DB40" i="23"/>
  <c r="DB10" i="23"/>
  <c r="DB28" i="23"/>
  <c r="DB27" i="23"/>
  <c r="DB43" i="23"/>
  <c r="DB34" i="23"/>
  <c r="DB44" i="23"/>
  <c r="DB35" i="23"/>
  <c r="DB21" i="23"/>
  <c r="DB23" i="23"/>
  <c r="DB25" i="23"/>
  <c r="DB18" i="23"/>
  <c r="DB20" i="23"/>
  <c r="DB53" i="23"/>
  <c r="DB50" i="23"/>
  <c r="DB33" i="23"/>
  <c r="DB11" i="23"/>
  <c r="DB15" i="23"/>
  <c r="DB7" i="23"/>
  <c r="DB56" i="23"/>
  <c r="DB9" i="23"/>
  <c r="DB60" i="23"/>
  <c r="DB36" i="23"/>
  <c r="DB46" i="23"/>
  <c r="DB58" i="23"/>
  <c r="DB8" i="23"/>
  <c r="DB49" i="23"/>
  <c r="DB32" i="23"/>
  <c r="DB52" i="23"/>
  <c r="DB45" i="23"/>
  <c r="DB17" i="23"/>
  <c r="DB64" i="23"/>
  <c r="DB47" i="23"/>
  <c r="DB14" i="23"/>
  <c r="DB6" i="23"/>
  <c r="DB65" i="23"/>
  <c r="DB74" i="23"/>
  <c r="DB12" i="23"/>
  <c r="DB77" i="23"/>
  <c r="DB55" i="23"/>
  <c r="DB19" i="23"/>
  <c r="DB42" i="23"/>
  <c r="DB51" i="23"/>
  <c r="DB48" i="23"/>
  <c r="DB16" i="23"/>
  <c r="DB5" i="23"/>
  <c r="DB37" i="23"/>
  <c r="DB31" i="23"/>
  <c r="CZ93" i="23"/>
  <c r="CZ90" i="23"/>
  <c r="CZ85" i="23"/>
  <c r="CZ82" i="23"/>
  <c r="CZ81" i="23"/>
  <c r="CZ87" i="23"/>
  <c r="CZ79" i="23"/>
  <c r="CZ84" i="23"/>
  <c r="CZ72" i="23"/>
  <c r="CZ74" i="23"/>
  <c r="CZ73" i="23"/>
  <c r="CZ67" i="23"/>
  <c r="CZ56" i="23"/>
  <c r="CZ91" i="23"/>
  <c r="CZ53" i="23"/>
  <c r="CZ83" i="23"/>
  <c r="CZ76" i="23"/>
  <c r="CZ49" i="23"/>
  <c r="CZ35" i="23"/>
  <c r="CZ65" i="23"/>
  <c r="CZ64" i="23"/>
  <c r="CZ57" i="23"/>
  <c r="CZ46" i="23"/>
  <c r="CZ32" i="23"/>
  <c r="CZ78" i="23"/>
  <c r="CZ71" i="23"/>
  <c r="CZ70" i="23"/>
  <c r="CZ89" i="23"/>
  <c r="CZ92" i="23"/>
  <c r="CZ86" i="23"/>
  <c r="CZ58" i="23"/>
  <c r="CZ66" i="23"/>
  <c r="CZ60" i="23"/>
  <c r="CZ59" i="23"/>
  <c r="CZ55" i="23"/>
  <c r="CZ43" i="23"/>
  <c r="CZ45" i="23"/>
  <c r="CZ44" i="23"/>
  <c r="CZ68" i="23"/>
  <c r="CZ54" i="23"/>
  <c r="CZ52" i="23"/>
  <c r="CZ47" i="23"/>
  <c r="CZ29" i="23"/>
  <c r="CZ88" i="23"/>
  <c r="CZ36" i="23"/>
  <c r="CZ27" i="23"/>
  <c r="CZ25" i="23"/>
  <c r="CZ17" i="23"/>
  <c r="CZ13" i="23"/>
  <c r="CZ10" i="23"/>
  <c r="CZ7" i="23"/>
  <c r="CZ4" i="23"/>
  <c r="CZ37" i="23"/>
  <c r="CZ48" i="23"/>
  <c r="CZ39" i="23"/>
  <c r="CZ38" i="23"/>
  <c r="CZ18" i="23"/>
  <c r="CZ77" i="23"/>
  <c r="CZ80" i="23"/>
  <c r="CZ50" i="23"/>
  <c r="CZ34" i="23"/>
  <c r="CZ15" i="23"/>
  <c r="CZ8" i="23"/>
  <c r="CZ12" i="23"/>
  <c r="CZ24" i="23"/>
  <c r="CZ9" i="23"/>
  <c r="CZ41" i="23"/>
  <c r="CZ30" i="23"/>
  <c r="CZ19" i="23"/>
  <c r="CZ42" i="23"/>
  <c r="CZ21" i="23"/>
  <c r="CZ14" i="23"/>
  <c r="CZ23" i="23"/>
  <c r="CZ22" i="23"/>
  <c r="CZ5" i="23"/>
  <c r="CZ28" i="23"/>
  <c r="CZ6" i="23"/>
  <c r="CZ63" i="23"/>
  <c r="CZ62" i="23"/>
  <c r="CZ20" i="23"/>
  <c r="CZ69" i="23"/>
  <c r="CZ94" i="23"/>
  <c r="CZ40" i="23"/>
  <c r="CZ75" i="23"/>
  <c r="CZ51" i="23"/>
  <c r="CZ16" i="23"/>
  <c r="CZ31" i="23"/>
  <c r="CZ26" i="23"/>
  <c r="CZ61" i="23"/>
  <c r="CZ33" i="23"/>
  <c r="CZ11" i="23"/>
  <c r="E44" i="18"/>
  <c r="B46" i="18"/>
  <c r="D45" i="18"/>
  <c r="A25" i="18"/>
  <c r="S24" i="18"/>
  <c r="A46" i="18"/>
  <c r="C45" i="18"/>
  <c r="EA26" i="23"/>
  <c r="EA47" i="23"/>
  <c r="EA38" i="23"/>
  <c r="EA15" i="23"/>
  <c r="EA21" i="23"/>
  <c r="EA77" i="23"/>
  <c r="EA75" i="23"/>
  <c r="DS6" i="23"/>
  <c r="DS37" i="23"/>
  <c r="DS15" i="23"/>
  <c r="DS23" i="23"/>
  <c r="DS61" i="23"/>
  <c r="DS77" i="23"/>
  <c r="DS43" i="23"/>
  <c r="DS86" i="23"/>
  <c r="DU8" i="23"/>
  <c r="DU59" i="23"/>
  <c r="DU12" i="23"/>
  <c r="DU53" i="23"/>
  <c r="DU50" i="23"/>
  <c r="DU24" i="23"/>
  <c r="DU78" i="23"/>
  <c r="DN42" i="23"/>
  <c r="DN25" i="23"/>
  <c r="DN6" i="23"/>
  <c r="DN61" i="23"/>
  <c r="DN18" i="23"/>
  <c r="DN81" i="23"/>
  <c r="DN73" i="23"/>
  <c r="DN80" i="23"/>
  <c r="DW36" i="23"/>
  <c r="DW40" i="23"/>
  <c r="DW38" i="23"/>
  <c r="DW75" i="23"/>
  <c r="DW47" i="23"/>
  <c r="DW42" i="23"/>
  <c r="DW87" i="23"/>
  <c r="DW92" i="23"/>
  <c r="DR57" i="23"/>
  <c r="DR39" i="23"/>
  <c r="DR50" i="23"/>
  <c r="DR79" i="23"/>
  <c r="DR93" i="23"/>
  <c r="DR56" i="23"/>
  <c r="DR77" i="23"/>
  <c r="DO12" i="23"/>
  <c r="DO43" i="23"/>
  <c r="DO27" i="23"/>
  <c r="DO47" i="23"/>
  <c r="DO37" i="23"/>
  <c r="DO91" i="23"/>
  <c r="DO85" i="23"/>
  <c r="DO89" i="23"/>
  <c r="EA29" i="23"/>
  <c r="EA41" i="23"/>
  <c r="DS45" i="23"/>
  <c r="DS5" i="23"/>
  <c r="DS93" i="23"/>
  <c r="DS91" i="23"/>
  <c r="DU11" i="23"/>
  <c r="DU28" i="23"/>
  <c r="DU76" i="23"/>
  <c r="DU87" i="23"/>
  <c r="DN24" i="23"/>
  <c r="DN15" i="23"/>
  <c r="DN89" i="23"/>
  <c r="DN86" i="23"/>
  <c r="DW8" i="23"/>
  <c r="DW6" i="23"/>
  <c r="DW44" i="23"/>
  <c r="DW94" i="23"/>
  <c r="DR4" i="23"/>
  <c r="DR52" i="23"/>
  <c r="DR78" i="23"/>
  <c r="DR89" i="23"/>
  <c r="DO20" i="23"/>
  <c r="DO4" i="23"/>
  <c r="DO82" i="23"/>
  <c r="DO62" i="23"/>
  <c r="EA71" i="23"/>
  <c r="EA17" i="23"/>
  <c r="EA34" i="23"/>
  <c r="EA64" i="23"/>
  <c r="DS47" i="23"/>
  <c r="DS10" i="23"/>
  <c r="DS60" i="23"/>
  <c r="DS84" i="23"/>
  <c r="DU38" i="23"/>
  <c r="DU40" i="23"/>
  <c r="DU51" i="23"/>
  <c r="DU94" i="23"/>
  <c r="DN5" i="23"/>
  <c r="DN31" i="23"/>
  <c r="DN40" i="23"/>
  <c r="DN20" i="23"/>
  <c r="DN52" i="23"/>
  <c r="DN68" i="23"/>
  <c r="DN79" i="23"/>
  <c r="DW33" i="23"/>
  <c r="DW15" i="23"/>
  <c r="DW29" i="23"/>
  <c r="DW9" i="23"/>
  <c r="DW53" i="23"/>
  <c r="DW31" i="23"/>
  <c r="DW90" i="23"/>
  <c r="DR31" i="23"/>
  <c r="DR10" i="23"/>
  <c r="DR5" i="23"/>
  <c r="DR60" i="23"/>
  <c r="DR90" i="23"/>
  <c r="DR73" i="23"/>
  <c r="DR88" i="23"/>
  <c r="DO42" i="23"/>
  <c r="DO5" i="23"/>
  <c r="DO7" i="23"/>
  <c r="DO19" i="23"/>
  <c r="DO38" i="23"/>
  <c r="DO79" i="23"/>
  <c r="EA67" i="23"/>
  <c r="EA11" i="23"/>
  <c r="EA8" i="23"/>
  <c r="EA19" i="23"/>
  <c r="EA57" i="23"/>
  <c r="EA65" i="23"/>
  <c r="EA83" i="23"/>
  <c r="DS46" i="23"/>
  <c r="DS34" i="23"/>
  <c r="DS92" i="23"/>
  <c r="DU7" i="23"/>
  <c r="DU16" i="23"/>
  <c r="DU41" i="23"/>
  <c r="DU52" i="23"/>
  <c r="DN29" i="23"/>
  <c r="DN21" i="23"/>
  <c r="DN63" i="23"/>
  <c r="DW32" i="23"/>
  <c r="DW12" i="23"/>
  <c r="DW45" i="23"/>
  <c r="DR17" i="23"/>
  <c r="DR40" i="23"/>
  <c r="DR94" i="23"/>
  <c r="DO58" i="23"/>
  <c r="DO10" i="23"/>
  <c r="DO83" i="23"/>
  <c r="EA42" i="23"/>
  <c r="EA87" i="23"/>
  <c r="EA91" i="23"/>
  <c r="DS18" i="23"/>
  <c r="DS14" i="23"/>
  <c r="DS74" i="23"/>
  <c r="DU46" i="23"/>
  <c r="DU25" i="23"/>
  <c r="DU86" i="23"/>
  <c r="DN11" i="23"/>
  <c r="DN47" i="23"/>
  <c r="DN30" i="23"/>
  <c r="DN92" i="23"/>
  <c r="DW55" i="23"/>
  <c r="DW17" i="23"/>
  <c r="DW56" i="23"/>
  <c r="DR86" i="23"/>
  <c r="DR54" i="23"/>
  <c r="DR83" i="23"/>
  <c r="DO44" i="23"/>
  <c r="DO31" i="23"/>
  <c r="DO13" i="23"/>
  <c r="DO63" i="23"/>
  <c r="DN26" i="23"/>
  <c r="DN54" i="23"/>
  <c r="DW5" i="23"/>
  <c r="DW18" i="23"/>
  <c r="DW74" i="23"/>
  <c r="DR30" i="23"/>
  <c r="DR14" i="23"/>
  <c r="DR70" i="23"/>
  <c r="DO57" i="23"/>
  <c r="DO87" i="23"/>
  <c r="DU82" i="23"/>
  <c r="DN66" i="23"/>
  <c r="DW34" i="23"/>
  <c r="DW28" i="23"/>
  <c r="DR41" i="23"/>
  <c r="DR71" i="23"/>
  <c r="DO48" i="23"/>
  <c r="DO78" i="23"/>
  <c r="EA6" i="23"/>
  <c r="EA40" i="23"/>
  <c r="EA72" i="23"/>
  <c r="EA13" i="23"/>
  <c r="EA94" i="23"/>
  <c r="DS21" i="23"/>
  <c r="DS50" i="23"/>
  <c r="DS32" i="23"/>
  <c r="DU9" i="23"/>
  <c r="DU21" i="23"/>
  <c r="DN43" i="23"/>
  <c r="DN69" i="23"/>
  <c r="DW37" i="23"/>
  <c r="DW89" i="23"/>
  <c r="DR51" i="23"/>
  <c r="DO9" i="23"/>
  <c r="DO70" i="23"/>
  <c r="EA39" i="23"/>
  <c r="EA50" i="23"/>
  <c r="EA28" i="23"/>
  <c r="EA16" i="23"/>
  <c r="EA25" i="23"/>
  <c r="EA30" i="23"/>
  <c r="EA84" i="23"/>
  <c r="DS9" i="23"/>
  <c r="DS44" i="23"/>
  <c r="DS38" i="23"/>
  <c r="DS55" i="23"/>
  <c r="DS42" i="23"/>
  <c r="DS89" i="23"/>
  <c r="DS70" i="23"/>
  <c r="DS88" i="23"/>
  <c r="DU29" i="23"/>
  <c r="DU10" i="23"/>
  <c r="DU17" i="23"/>
  <c r="DU67" i="23"/>
  <c r="DU75" i="23"/>
  <c r="DU27" i="23"/>
  <c r="DU92" i="23"/>
  <c r="DN27" i="23"/>
  <c r="DN35" i="23"/>
  <c r="DN23" i="23"/>
  <c r="DN48" i="23"/>
  <c r="DN22" i="23"/>
  <c r="DN85" i="23"/>
  <c r="DN62" i="23"/>
  <c r="DN83" i="23"/>
  <c r="DW54" i="23"/>
  <c r="DW48" i="23"/>
  <c r="DW39" i="23"/>
  <c r="DW49" i="23"/>
  <c r="DW43" i="23"/>
  <c r="DW81" i="23"/>
  <c r="DW77" i="23"/>
  <c r="DR20" i="23"/>
  <c r="DR59" i="23"/>
  <c r="DR44" i="23"/>
  <c r="DR27" i="23"/>
  <c r="DR42" i="23"/>
  <c r="DR64" i="23"/>
  <c r="DR61" i="23"/>
  <c r="DR82" i="23"/>
  <c r="DO18" i="23"/>
  <c r="DO50" i="23"/>
  <c r="DO65" i="23"/>
  <c r="DO53" i="23"/>
  <c r="DO56" i="23"/>
  <c r="DO94" i="23"/>
  <c r="DO92" i="23"/>
  <c r="DO90" i="23"/>
  <c r="EA5" i="23"/>
  <c r="EA24" i="23"/>
  <c r="EA69" i="23"/>
  <c r="EA49" i="23"/>
  <c r="EA32" i="23"/>
  <c r="DS30" i="23"/>
  <c r="DS39" i="23"/>
  <c r="DS49" i="23"/>
  <c r="DS83" i="23"/>
  <c r="DU15" i="23"/>
  <c r="DU93" i="23"/>
  <c r="DU37" i="23"/>
  <c r="DN65" i="23"/>
  <c r="DN64" i="23"/>
  <c r="DN34" i="23"/>
  <c r="DN78" i="23"/>
  <c r="DW10" i="23"/>
  <c r="DW19" i="23"/>
  <c r="DW86" i="23"/>
  <c r="DR21" i="23"/>
  <c r="DR45" i="23"/>
  <c r="DR49" i="23"/>
  <c r="DR80" i="23"/>
  <c r="DO49" i="23"/>
  <c r="DO81" i="23"/>
  <c r="DO86" i="23"/>
  <c r="DO93" i="23"/>
  <c r="EA37" i="23"/>
  <c r="EA43" i="23"/>
  <c r="EA48" i="23"/>
  <c r="EA80" i="23"/>
  <c r="DS31" i="23"/>
  <c r="DS8" i="23"/>
  <c r="DS90" i="23"/>
  <c r="DS94" i="23"/>
  <c r="DU26" i="23"/>
  <c r="DU79" i="23"/>
  <c r="DS48" i="23"/>
  <c r="DW71" i="23"/>
  <c r="DU23" i="23"/>
  <c r="DN57" i="23"/>
  <c r="DR37" i="23"/>
  <c r="DN41" i="23"/>
  <c r="DO32" i="23"/>
  <c r="DR12" i="23"/>
  <c r="DW82" i="23"/>
  <c r="EA89" i="23"/>
  <c r="DU4" i="23"/>
  <c r="DN90" i="23"/>
  <c r="DR16" i="23"/>
  <c r="DO29" i="23"/>
  <c r="DS11" i="23"/>
  <c r="DN67" i="23"/>
  <c r="DO28" i="23"/>
  <c r="DU62" i="23"/>
  <c r="DW61" i="23"/>
  <c r="DN76" i="23"/>
  <c r="DO14" i="23"/>
  <c r="DW85" i="23"/>
  <c r="DS82" i="23"/>
  <c r="DW52" i="23"/>
  <c r="EA61" i="23"/>
  <c r="DS65" i="23"/>
  <c r="DU39" i="23"/>
  <c r="DU64" i="23"/>
  <c r="DU83" i="23"/>
  <c r="DU90" i="23"/>
  <c r="DN32" i="23"/>
  <c r="DN82" i="23"/>
  <c r="DN91" i="23"/>
  <c r="DW30" i="23"/>
  <c r="DW93" i="23"/>
  <c r="DR34" i="23"/>
  <c r="DR32" i="23"/>
  <c r="DR92" i="23"/>
  <c r="DO26" i="23"/>
  <c r="DO36" i="23"/>
  <c r="DO74" i="23"/>
  <c r="EA85" i="23"/>
  <c r="EA54" i="23"/>
  <c r="EA14" i="23"/>
  <c r="EA59" i="23"/>
  <c r="EA78" i="23"/>
  <c r="DS78" i="23"/>
  <c r="DS26" i="23"/>
  <c r="DS54" i="23"/>
  <c r="DS67" i="23"/>
  <c r="DU35" i="23"/>
  <c r="DU42" i="23"/>
  <c r="DU85" i="23"/>
  <c r="DN94" i="23"/>
  <c r="DN88" i="23"/>
  <c r="DN70" i="23"/>
  <c r="DW69" i="23"/>
  <c r="DW16" i="23"/>
  <c r="DW68" i="23"/>
  <c r="DR9" i="23"/>
  <c r="DR11" i="23"/>
  <c r="DR43" i="23"/>
  <c r="DR81" i="23"/>
  <c r="DO15" i="23"/>
  <c r="DO73" i="23"/>
  <c r="DN14" i="23"/>
  <c r="DN4" i="23"/>
  <c r="DW4" i="23"/>
  <c r="DW21" i="23"/>
  <c r="DW27" i="23"/>
  <c r="DW64" i="23"/>
  <c r="DR13" i="23"/>
  <c r="DR58" i="23"/>
  <c r="DR84" i="23"/>
  <c r="DO45" i="23"/>
  <c r="DO66" i="23"/>
  <c r="DN28" i="23"/>
  <c r="DN84" i="23"/>
  <c r="DW24" i="23"/>
  <c r="DR18" i="23"/>
  <c r="DR53" i="23"/>
  <c r="DO11" i="23"/>
  <c r="DO76" i="23"/>
  <c r="DS12" i="23"/>
  <c r="DU45" i="23"/>
  <c r="DN9" i="23"/>
  <c r="DN17" i="23"/>
  <c r="DN87" i="23"/>
  <c r="DW46" i="23"/>
  <c r="DR23" i="23"/>
  <c r="DR74" i="23"/>
  <c r="DO21" i="23"/>
  <c r="DO88" i="23"/>
  <c r="DS76" i="23"/>
  <c r="DN39" i="23"/>
  <c r="DW7" i="23"/>
  <c r="DR6" i="23"/>
  <c r="DR8" i="23"/>
  <c r="DW57" i="23"/>
  <c r="DR85" i="23"/>
  <c r="DO67" i="23"/>
  <c r="DU77" i="23"/>
  <c r="DN44" i="23"/>
  <c r="DW50" i="23"/>
  <c r="DR69" i="23"/>
  <c r="DO64" i="23"/>
  <c r="DO39" i="23"/>
  <c r="DS35" i="23"/>
  <c r="DU5" i="23"/>
  <c r="DU91" i="23"/>
  <c r="DN46" i="23"/>
  <c r="DW35" i="23"/>
  <c r="DW84" i="23"/>
  <c r="DR91" i="23"/>
  <c r="DO68" i="23"/>
  <c r="DO59" i="23"/>
  <c r="DO84" i="23"/>
  <c r="DR15" i="23"/>
  <c r="EA51" i="23"/>
  <c r="EA22" i="23"/>
  <c r="EA53" i="23"/>
  <c r="EA58" i="23"/>
  <c r="EA62" i="23"/>
  <c r="EA56" i="23"/>
  <c r="EA33" i="23"/>
  <c r="EA92" i="23"/>
  <c r="DS57" i="23"/>
  <c r="DS7" i="23"/>
  <c r="DS64" i="23"/>
  <c r="DS22" i="23"/>
  <c r="DS56" i="23"/>
  <c r="DS29" i="23"/>
  <c r="DS85" i="23"/>
  <c r="DU13" i="23"/>
  <c r="DU47" i="23"/>
  <c r="DU36" i="23"/>
  <c r="DU54" i="23"/>
  <c r="DU60" i="23"/>
  <c r="DU89" i="23"/>
  <c r="DU55" i="23"/>
  <c r="DU65" i="23"/>
  <c r="DN37" i="23"/>
  <c r="DR7" i="23"/>
  <c r="DW72" i="23"/>
  <c r="EA66" i="23"/>
  <c r="EA52" i="23"/>
  <c r="EA55" i="23"/>
  <c r="EA36" i="23"/>
  <c r="EA82" i="23"/>
  <c r="EA81" i="23"/>
  <c r="EA44" i="23"/>
  <c r="EA90" i="23"/>
  <c r="DS59" i="23"/>
  <c r="DS28" i="23"/>
  <c r="DS68" i="23"/>
  <c r="DS24" i="23"/>
  <c r="DS58" i="23"/>
  <c r="DS40" i="23"/>
  <c r="DS72" i="23"/>
  <c r="DU22" i="23"/>
  <c r="DU57" i="23"/>
  <c r="DU70" i="23"/>
  <c r="DU69" i="23"/>
  <c r="DU72" i="23"/>
  <c r="DU34" i="23"/>
  <c r="DU66" i="23"/>
  <c r="DU68" i="23"/>
  <c r="DN59" i="23"/>
  <c r="DN49" i="23"/>
  <c r="DN7" i="23"/>
  <c r="DN56" i="23"/>
  <c r="DN60" i="23"/>
  <c r="DN55" i="23"/>
  <c r="DN77" i="23"/>
  <c r="DW59" i="23"/>
  <c r="DW25" i="23"/>
  <c r="DW20" i="23"/>
  <c r="DW58" i="23"/>
  <c r="DW60" i="23"/>
  <c r="DW79" i="23"/>
  <c r="DW62" i="23"/>
  <c r="DW67" i="23"/>
  <c r="DR26" i="23"/>
  <c r="DR28" i="23"/>
  <c r="DR33" i="23"/>
  <c r="DR22" i="23"/>
  <c r="DR72" i="23"/>
  <c r="DR35" i="23"/>
  <c r="DR62" i="23"/>
  <c r="DR87" i="23"/>
  <c r="DO17" i="23"/>
  <c r="DO8" i="23"/>
  <c r="DO23" i="23"/>
  <c r="DO46" i="23"/>
  <c r="DO52" i="23"/>
  <c r="DO30" i="23"/>
  <c r="DO69" i="23"/>
  <c r="EA23" i="23"/>
  <c r="EA73" i="23"/>
  <c r="EA12" i="23"/>
  <c r="EA4" i="23"/>
  <c r="EA31" i="23"/>
  <c r="EA86" i="23"/>
  <c r="EA60" i="23"/>
  <c r="EA93" i="23"/>
  <c r="DS4" i="23"/>
  <c r="DS36" i="23"/>
  <c r="DS25" i="23"/>
  <c r="DS63" i="23"/>
  <c r="DS62" i="23"/>
  <c r="DS51" i="23"/>
  <c r="DS79" i="23"/>
  <c r="DU32" i="23"/>
  <c r="DU33" i="23"/>
  <c r="DU56" i="23"/>
  <c r="DU73" i="23"/>
  <c r="DU84" i="23"/>
  <c r="DU48" i="23"/>
  <c r="DU58" i="23"/>
  <c r="DU71" i="23"/>
  <c r="DN50" i="23"/>
  <c r="DN8" i="23"/>
  <c r="DN10" i="23"/>
  <c r="DN36" i="23"/>
  <c r="DN71" i="23"/>
  <c r="DN93" i="23"/>
  <c r="DN74" i="23"/>
  <c r="DW14" i="23"/>
  <c r="DW23" i="23"/>
  <c r="DW88" i="23"/>
  <c r="DW80" i="23"/>
  <c r="DW66" i="23"/>
  <c r="DW83" i="23"/>
  <c r="DW91" i="23"/>
  <c r="DW70" i="23"/>
  <c r="DR47" i="23"/>
  <c r="DR36" i="23"/>
  <c r="DR76" i="23"/>
  <c r="DR24" i="23"/>
  <c r="DR38" i="23"/>
  <c r="DR46" i="23"/>
  <c r="DR65" i="23"/>
  <c r="DO22" i="23"/>
  <c r="DO34" i="23"/>
  <c r="DO16" i="23"/>
  <c r="DO51" i="23"/>
  <c r="DO61" i="23"/>
  <c r="DO54" i="23"/>
  <c r="DO41" i="23"/>
  <c r="DO72" i="23"/>
  <c r="EA27" i="23"/>
  <c r="EA9" i="23"/>
  <c r="EA45" i="23"/>
  <c r="EA7" i="23"/>
  <c r="EA35" i="23"/>
  <c r="EA74" i="23"/>
  <c r="EA79" i="23"/>
  <c r="DS13" i="23"/>
  <c r="DS16" i="23"/>
  <c r="DS20" i="23"/>
  <c r="DS27" i="23"/>
  <c r="DS87" i="23"/>
  <c r="DS75" i="23"/>
  <c r="DS53" i="23"/>
  <c r="DS80" i="23"/>
  <c r="DU31" i="23"/>
  <c r="DU20" i="23"/>
  <c r="DU80" i="23"/>
  <c r="DU43" i="23"/>
  <c r="DU63" i="23"/>
  <c r="DU61" i="23"/>
  <c r="DU81" i="23"/>
  <c r="DU74" i="23"/>
  <c r="DN12" i="23"/>
  <c r="DN16" i="23"/>
  <c r="DN13" i="23"/>
  <c r="DN38" i="23"/>
  <c r="DN53" i="23"/>
  <c r="DN33" i="23"/>
  <c r="DN75" i="23"/>
  <c r="DW63" i="23"/>
  <c r="DW13" i="23"/>
  <c r="DW11" i="23"/>
  <c r="DW41" i="23"/>
  <c r="DW51" i="23"/>
  <c r="DW78" i="23"/>
  <c r="DW65" i="23"/>
  <c r="DW73" i="23"/>
  <c r="DR48" i="23"/>
  <c r="DR19" i="23"/>
  <c r="DR25" i="23"/>
  <c r="DR63" i="23"/>
  <c r="DR66" i="23"/>
  <c r="DR75" i="23"/>
  <c r="DR68" i="23"/>
  <c r="DO6" i="23"/>
  <c r="DO33" i="23"/>
  <c r="DO25" i="23"/>
  <c r="DO40" i="23"/>
  <c r="DO77" i="23"/>
  <c r="DO60" i="23"/>
  <c r="DO55" i="23"/>
  <c r="DO75" i="23"/>
  <c r="EA88" i="23"/>
  <c r="EA18" i="23"/>
  <c r="EA46" i="23"/>
  <c r="EA10" i="23"/>
  <c r="EA68" i="23"/>
  <c r="EA76" i="23"/>
  <c r="EA63" i="23"/>
  <c r="DS33" i="23"/>
  <c r="DS17" i="23"/>
  <c r="DS19" i="23"/>
  <c r="DS52" i="23"/>
  <c r="DS41" i="23"/>
  <c r="DS73" i="23"/>
  <c r="DS71" i="23"/>
  <c r="DS81" i="23"/>
  <c r="DU30" i="23"/>
  <c r="DU19" i="23"/>
  <c r="DU6" i="23"/>
  <c r="DU44" i="23"/>
  <c r="DU88" i="23"/>
  <c r="DU18" i="23"/>
  <c r="DN19" i="23"/>
  <c r="DN45" i="23"/>
  <c r="DN58" i="23"/>
  <c r="DW22" i="23"/>
  <c r="DW76" i="23"/>
  <c r="DR55" i="23"/>
  <c r="DO35" i="23"/>
  <c r="DO71" i="23"/>
  <c r="EA20" i="23"/>
  <c r="EA70" i="23"/>
  <c r="DS69" i="23"/>
  <c r="DS66" i="23"/>
  <c r="DU14" i="23"/>
  <c r="DU49" i="23"/>
  <c r="DN51" i="23"/>
  <c r="DN72" i="23"/>
  <c r="DW26" i="23"/>
  <c r="DR29" i="23"/>
  <c r="DR67" i="23"/>
  <c r="DO24" i="23"/>
  <c r="DO80" i="23"/>
  <c r="J44" i="18" l="1"/>
  <c r="I44" i="18"/>
  <c r="H44" i="18"/>
  <c r="G44" i="18"/>
  <c r="F44" i="18"/>
  <c r="K43" i="18"/>
  <c r="DS95" i="23"/>
  <c r="DS96" i="23"/>
  <c r="DS97" i="23"/>
  <c r="EA95" i="23"/>
  <c r="EA96" i="23"/>
  <c r="EA97" i="23"/>
  <c r="DW95" i="23"/>
  <c r="DW96" i="23"/>
  <c r="DW97" i="23"/>
  <c r="DO95" i="23"/>
  <c r="DO96" i="23"/>
  <c r="DO97" i="23"/>
  <c r="DN95" i="23"/>
  <c r="DN96" i="23"/>
  <c r="DN97" i="23"/>
  <c r="DR95" i="23"/>
  <c r="DR96" i="23"/>
  <c r="DR97" i="23"/>
  <c r="DU95" i="23"/>
  <c r="DU96" i="23"/>
  <c r="DU97" i="23"/>
  <c r="DJ95" i="23"/>
  <c r="DJ96" i="23"/>
  <c r="DJ97" i="23"/>
  <c r="DL95" i="23"/>
  <c r="DL96" i="23"/>
  <c r="DL97" i="23"/>
  <c r="DL94" i="23"/>
  <c r="DL89" i="23"/>
  <c r="DL92" i="23"/>
  <c r="DL76" i="23"/>
  <c r="DL90" i="23"/>
  <c r="DL71" i="23"/>
  <c r="DL49" i="23"/>
  <c r="DL36" i="23"/>
  <c r="DL63" i="23"/>
  <c r="DL65" i="23"/>
  <c r="DL68" i="23"/>
  <c r="DL22" i="23"/>
  <c r="DL93" i="23"/>
  <c r="DL46" i="23"/>
  <c r="DL64" i="23"/>
  <c r="DL43" i="23"/>
  <c r="DL40" i="23"/>
  <c r="DL67" i="23"/>
  <c r="DL85" i="23"/>
  <c r="DL55" i="23"/>
  <c r="DL75" i="23"/>
  <c r="DL47" i="23"/>
  <c r="DL39" i="23"/>
  <c r="DL25" i="23"/>
  <c r="DL60" i="23"/>
  <c r="DL69" i="23"/>
  <c r="DL34" i="23"/>
  <c r="DL57" i="23"/>
  <c r="DL74" i="23"/>
  <c r="DL52" i="23"/>
  <c r="DL37" i="23"/>
  <c r="DL82" i="23"/>
  <c r="DL19" i="23"/>
  <c r="DL31" i="23"/>
  <c r="DL86" i="23"/>
  <c r="DL50" i="23"/>
  <c r="DL78" i="23"/>
  <c r="DL23" i="23"/>
  <c r="DL16" i="23"/>
  <c r="DL91" i="23"/>
  <c r="DL70" i="23"/>
  <c r="DL54" i="23"/>
  <c r="DL88" i="23"/>
  <c r="DL32" i="23"/>
  <c r="DL72" i="23"/>
  <c r="DL53" i="23"/>
  <c r="DL21" i="23"/>
  <c r="DL44" i="23"/>
  <c r="DL61" i="23"/>
  <c r="DL81" i="23"/>
  <c r="DL58" i="23"/>
  <c r="DL83" i="23"/>
  <c r="DL87" i="23"/>
  <c r="DL15" i="23"/>
  <c r="DL66" i="23"/>
  <c r="DL48" i="23"/>
  <c r="DL33" i="23"/>
  <c r="DL24" i="23"/>
  <c r="DL73" i="23"/>
  <c r="DL20" i="23"/>
  <c r="DL28" i="23"/>
  <c r="DL45" i="23"/>
  <c r="DL12" i="23"/>
  <c r="DL51" i="23"/>
  <c r="DL80" i="23"/>
  <c r="DL59" i="23"/>
  <c r="DL35" i="23"/>
  <c r="DL29" i="23"/>
  <c r="DL27" i="23"/>
  <c r="DL9" i="23"/>
  <c r="DL41" i="23"/>
  <c r="DL38" i="23"/>
  <c r="DL84" i="23"/>
  <c r="DL56" i="23"/>
  <c r="DL7" i="23"/>
  <c r="DL26" i="23"/>
  <c r="DL14" i="23"/>
  <c r="DL79" i="23"/>
  <c r="DL17" i="23"/>
  <c r="DL8" i="23"/>
  <c r="DL77" i="23"/>
  <c r="DL10" i="23"/>
  <c r="DL42" i="23"/>
  <c r="DL5" i="23"/>
  <c r="DL6" i="23"/>
  <c r="DL62" i="23"/>
  <c r="DL18" i="23"/>
  <c r="DL4" i="23"/>
  <c r="DL30" i="23"/>
  <c r="DL11" i="23"/>
  <c r="DL13" i="23"/>
  <c r="DP95" i="23"/>
  <c r="DP96" i="23"/>
  <c r="DP97" i="23"/>
  <c r="DP86" i="23"/>
  <c r="DP83" i="23"/>
  <c r="DP78" i="23"/>
  <c r="DP89" i="23"/>
  <c r="DP53" i="23"/>
  <c r="DP44" i="23"/>
  <c r="DP35" i="23"/>
  <c r="DP84" i="23"/>
  <c r="DP73" i="23"/>
  <c r="DP93" i="23"/>
  <c r="DP41" i="23"/>
  <c r="DP87" i="23"/>
  <c r="DP38" i="23"/>
  <c r="DP32" i="23"/>
  <c r="DP82" i="23"/>
  <c r="DP56" i="23"/>
  <c r="DP85" i="23"/>
  <c r="DP59" i="23"/>
  <c r="DP81" i="23"/>
  <c r="DP20" i="23"/>
  <c r="DP88" i="23"/>
  <c r="DP29" i="23"/>
  <c r="DP72" i="23"/>
  <c r="DP54" i="23"/>
  <c r="DP79" i="23"/>
  <c r="DP90" i="23"/>
  <c r="DP47" i="23"/>
  <c r="DP49" i="23"/>
  <c r="DP69" i="23"/>
  <c r="DP26" i="23"/>
  <c r="DP67" i="23"/>
  <c r="DP65" i="23"/>
  <c r="DP55" i="23"/>
  <c r="DP61" i="23"/>
  <c r="DP91" i="23"/>
  <c r="DP70" i="23"/>
  <c r="DP92" i="23"/>
  <c r="DP37" i="23"/>
  <c r="DP24" i="23"/>
  <c r="DP62" i="23"/>
  <c r="DP48" i="23"/>
  <c r="DP71" i="23"/>
  <c r="DP51" i="23"/>
  <c r="DP17" i="23"/>
  <c r="DP23" i="23"/>
  <c r="DP66" i="23"/>
  <c r="DP21" i="23"/>
  <c r="DP45" i="23"/>
  <c r="DP19" i="23"/>
  <c r="DP76" i="23"/>
  <c r="DP40" i="23"/>
  <c r="DP60" i="23"/>
  <c r="DP22" i="23"/>
  <c r="DP52" i="23"/>
  <c r="DP74" i="23"/>
  <c r="DP39" i="23"/>
  <c r="DP4" i="23"/>
  <c r="DP15" i="23"/>
  <c r="DP64" i="23"/>
  <c r="DP75" i="23"/>
  <c r="DP80" i="23"/>
  <c r="DP63" i="23"/>
  <c r="DP50" i="23"/>
  <c r="DP30" i="23"/>
  <c r="DP36" i="23"/>
  <c r="DP94" i="23"/>
  <c r="DP43" i="23"/>
  <c r="DP16" i="23"/>
  <c r="DP58" i="23"/>
  <c r="DP46" i="23"/>
  <c r="DP42" i="23"/>
  <c r="DP6" i="23"/>
  <c r="DP8" i="23"/>
  <c r="DP5" i="23"/>
  <c r="DP28" i="23"/>
  <c r="DP33" i="23"/>
  <c r="DP31" i="23"/>
  <c r="DP7" i="23"/>
  <c r="DP11" i="23"/>
  <c r="DP18" i="23"/>
  <c r="DP12" i="23"/>
  <c r="DP25" i="23"/>
  <c r="DP57" i="23"/>
  <c r="DP34" i="23"/>
  <c r="DP27" i="23"/>
  <c r="DP77" i="23"/>
  <c r="DP68" i="23"/>
  <c r="DP13" i="23"/>
  <c r="DP9" i="23"/>
  <c r="DP14" i="23"/>
  <c r="DP10" i="23"/>
  <c r="DJ89" i="23"/>
  <c r="DJ88" i="23"/>
  <c r="DJ86" i="23"/>
  <c r="DJ78" i="23"/>
  <c r="DJ75" i="23"/>
  <c r="DJ72" i="23"/>
  <c r="DJ69" i="23"/>
  <c r="DJ66" i="23"/>
  <c r="DJ63" i="23"/>
  <c r="DJ94" i="23"/>
  <c r="DJ83" i="23"/>
  <c r="DJ93" i="23"/>
  <c r="DJ85" i="23"/>
  <c r="DJ84" i="23"/>
  <c r="DJ74" i="23"/>
  <c r="DJ82" i="23"/>
  <c r="DJ62" i="23"/>
  <c r="DJ55" i="23"/>
  <c r="DJ44" i="23"/>
  <c r="DJ33" i="23"/>
  <c r="DJ28" i="23"/>
  <c r="DJ25" i="23"/>
  <c r="DJ22" i="23"/>
  <c r="DJ19" i="23"/>
  <c r="DJ16" i="23"/>
  <c r="DJ70" i="23"/>
  <c r="DJ41" i="23"/>
  <c r="DJ30" i="23"/>
  <c r="DJ79" i="23"/>
  <c r="DJ80" i="23"/>
  <c r="DJ92" i="23"/>
  <c r="DJ73" i="23"/>
  <c r="DJ87" i="23"/>
  <c r="DJ68" i="23"/>
  <c r="DJ91" i="23"/>
  <c r="DJ90" i="23"/>
  <c r="DJ65" i="23"/>
  <c r="DJ61" i="23"/>
  <c r="DJ64" i="23"/>
  <c r="DJ37" i="23"/>
  <c r="DJ76" i="23"/>
  <c r="DJ49" i="23"/>
  <c r="DJ39" i="23"/>
  <c r="DJ77" i="23"/>
  <c r="DJ52" i="23"/>
  <c r="DJ21" i="23"/>
  <c r="DJ15" i="23"/>
  <c r="DJ67" i="23"/>
  <c r="DJ59" i="23"/>
  <c r="DJ24" i="23"/>
  <c r="DJ57" i="23"/>
  <c r="DJ23" i="23"/>
  <c r="DJ13" i="23"/>
  <c r="DJ10" i="23"/>
  <c r="DJ7" i="23"/>
  <c r="DJ4" i="23"/>
  <c r="DJ42" i="23"/>
  <c r="DJ60" i="23"/>
  <c r="DJ48" i="23"/>
  <c r="DJ56" i="23"/>
  <c r="DJ11" i="23"/>
  <c r="DJ8" i="23"/>
  <c r="DJ43" i="23"/>
  <c r="DJ50" i="23"/>
  <c r="DJ46" i="23"/>
  <c r="DJ29" i="23"/>
  <c r="DJ14" i="23"/>
  <c r="DJ31" i="23"/>
  <c r="DJ5" i="23"/>
  <c r="DJ35" i="23"/>
  <c r="DJ34" i="23"/>
  <c r="DJ12" i="23"/>
  <c r="DJ81" i="23"/>
  <c r="DJ45" i="23"/>
  <c r="DJ71" i="23"/>
  <c r="DJ54" i="23"/>
  <c r="DJ53" i="23"/>
  <c r="DJ26" i="23"/>
  <c r="DJ18" i="23"/>
  <c r="DJ58" i="23"/>
  <c r="DJ51" i="23"/>
  <c r="DJ32" i="23"/>
  <c r="DJ27" i="23"/>
  <c r="DJ20" i="23"/>
  <c r="DJ38" i="23"/>
  <c r="DJ36" i="23"/>
  <c r="DJ9" i="23"/>
  <c r="DJ17" i="23"/>
  <c r="DJ47" i="23"/>
  <c r="DJ6" i="23"/>
  <c r="DJ40" i="23"/>
  <c r="E45" i="18"/>
  <c r="A26" i="18"/>
  <c r="S25" i="18"/>
  <c r="B47" i="18"/>
  <c r="D46" i="18"/>
  <c r="A47" i="18"/>
  <c r="C46" i="18"/>
  <c r="EK41" i="23"/>
  <c r="EK53" i="23"/>
  <c r="EK62" i="23"/>
  <c r="EK67" i="23"/>
  <c r="EK85" i="23"/>
  <c r="EK39" i="23"/>
  <c r="EK82" i="23"/>
  <c r="EK69" i="23"/>
  <c r="DY55" i="23"/>
  <c r="DY21" i="23"/>
  <c r="DY20" i="23"/>
  <c r="DY27" i="23"/>
  <c r="DY79" i="23"/>
  <c r="DY39" i="23"/>
  <c r="DY92" i="23"/>
  <c r="EB12" i="23"/>
  <c r="EB27" i="23"/>
  <c r="EB52" i="23"/>
  <c r="EB33" i="23"/>
  <c r="EB17" i="23"/>
  <c r="EB62" i="23"/>
  <c r="EB44" i="23"/>
  <c r="EB84" i="23"/>
  <c r="EC45" i="23"/>
  <c r="EC14" i="23"/>
  <c r="EC39" i="23"/>
  <c r="EC37" i="23"/>
  <c r="EC54" i="23"/>
  <c r="EC23" i="23"/>
  <c r="EC75" i="23"/>
  <c r="EC89" i="23"/>
  <c r="EG8" i="23"/>
  <c r="EG10" i="23"/>
  <c r="EG46" i="23"/>
  <c r="EG57" i="23"/>
  <c r="EG73" i="23"/>
  <c r="EK20" i="23"/>
  <c r="EK8" i="23"/>
  <c r="EK92" i="23"/>
  <c r="EK26" i="23"/>
  <c r="EK49" i="23"/>
  <c r="EK50" i="23"/>
  <c r="EK60" i="23"/>
  <c r="EK72" i="23"/>
  <c r="DY23" i="23"/>
  <c r="DY40" i="23"/>
  <c r="DY35" i="23"/>
  <c r="DY45" i="23"/>
  <c r="DY83" i="23"/>
  <c r="DY50" i="23"/>
  <c r="DY90" i="23"/>
  <c r="EB16" i="23"/>
  <c r="EB54" i="23"/>
  <c r="EB9" i="23"/>
  <c r="EB34" i="23"/>
  <c r="EB20" i="23"/>
  <c r="EB88" i="23"/>
  <c r="EB47" i="23"/>
  <c r="EB86" i="23"/>
  <c r="EC71" i="23"/>
  <c r="EC22" i="23"/>
  <c r="EC81" i="23"/>
  <c r="EC52" i="23"/>
  <c r="EC58" i="23"/>
  <c r="EC26" i="23"/>
  <c r="EC83" i="23"/>
  <c r="EC90" i="23"/>
  <c r="EG16" i="23"/>
  <c r="EG20" i="23"/>
  <c r="EG47" i="23"/>
  <c r="EG64" i="23"/>
  <c r="EG93" i="23"/>
  <c r="EG89" i="23"/>
  <c r="EG84" i="23"/>
  <c r="DX20" i="23"/>
  <c r="DX17" i="23"/>
  <c r="DX44" i="23"/>
  <c r="DX51" i="23"/>
  <c r="DX88" i="23"/>
  <c r="DX63" i="23"/>
  <c r="DX91" i="23"/>
  <c r="DX90" i="23"/>
  <c r="EE10" i="23"/>
  <c r="EE47" i="23"/>
  <c r="EE44" i="23"/>
  <c r="EE30" i="23"/>
  <c r="EE58" i="23"/>
  <c r="EE90" i="23"/>
  <c r="EE68" i="23"/>
  <c r="DY56" i="23"/>
  <c r="EB61" i="23"/>
  <c r="EB82" i="23"/>
  <c r="EB50" i="23"/>
  <c r="EC4" i="23"/>
  <c r="EC5" i="23"/>
  <c r="EC69" i="23"/>
  <c r="EC84" i="23"/>
  <c r="EG11" i="23"/>
  <c r="EG25" i="23"/>
  <c r="EK45" i="23"/>
  <c r="EK23" i="23"/>
  <c r="EK4" i="23"/>
  <c r="EK37" i="23"/>
  <c r="EK91" i="23"/>
  <c r="EK56" i="23"/>
  <c r="EK65" i="23"/>
  <c r="EK75" i="23"/>
  <c r="DY54" i="23"/>
  <c r="DY5" i="23"/>
  <c r="DY46" i="23"/>
  <c r="DY87" i="23"/>
  <c r="DY59" i="23"/>
  <c r="DY91" i="23"/>
  <c r="EB76" i="23"/>
  <c r="EB25" i="23"/>
  <c r="EB23" i="23"/>
  <c r="EB89" i="23"/>
  <c r="EB87" i="23"/>
  <c r="EC60" i="23"/>
  <c r="EC80" i="23"/>
  <c r="EC41" i="23"/>
  <c r="EG19" i="23"/>
  <c r="EG61" i="23"/>
  <c r="EG54" i="23"/>
  <c r="EG37" i="23"/>
  <c r="EG58" i="23"/>
  <c r="EG85" i="23"/>
  <c r="DX48" i="23"/>
  <c r="DX57" i="23"/>
  <c r="DX71" i="23"/>
  <c r="DX64" i="23"/>
  <c r="DX93" i="23"/>
  <c r="DX42" i="23"/>
  <c r="DX31" i="23"/>
  <c r="DX89" i="23"/>
  <c r="EE13" i="23"/>
  <c r="EE48" i="23"/>
  <c r="EE45" i="23"/>
  <c r="EE31" i="23"/>
  <c r="EE84" i="23"/>
  <c r="EE53" i="23"/>
  <c r="EE71" i="23"/>
  <c r="EK38" i="23"/>
  <c r="EK9" i="23"/>
  <c r="EK7" i="23"/>
  <c r="EK27" i="23"/>
  <c r="EK73" i="23"/>
  <c r="EK57" i="23"/>
  <c r="EK80" i="23"/>
  <c r="EK78" i="23"/>
  <c r="DY17" i="23"/>
  <c r="DY42" i="23"/>
  <c r="DY67" i="23"/>
  <c r="DY36" i="23"/>
  <c r="DY57" i="23"/>
  <c r="DY63" i="23"/>
  <c r="EB45" i="23"/>
  <c r="EB11" i="23"/>
  <c r="EB40" i="23"/>
  <c r="EB18" i="23"/>
  <c r="EB26" i="23"/>
  <c r="EB70" i="23"/>
  <c r="EB53" i="23"/>
  <c r="EB91" i="23"/>
  <c r="EC24" i="23"/>
  <c r="EC15" i="23"/>
  <c r="EC8" i="23"/>
  <c r="EC36" i="23"/>
  <c r="EC57" i="23"/>
  <c r="EC55" i="23"/>
  <c r="EC85" i="23"/>
  <c r="EG41" i="23"/>
  <c r="EG14" i="23"/>
  <c r="EG91" i="23"/>
  <c r="EG22" i="23"/>
  <c r="EG51" i="23"/>
  <c r="EG67" i="23"/>
  <c r="EG62" i="23"/>
  <c r="DX69" i="23"/>
  <c r="DX36" i="23"/>
  <c r="DX56" i="23"/>
  <c r="DX67" i="23"/>
  <c r="DX83" i="23"/>
  <c r="DX81" i="23"/>
  <c r="DX34" i="23"/>
  <c r="DX92" i="23"/>
  <c r="EE27" i="23"/>
  <c r="EE9" i="23"/>
  <c r="EE14" i="23"/>
  <c r="EE38" i="23"/>
  <c r="EE70" i="23"/>
  <c r="EE61" i="23"/>
  <c r="EE74" i="23"/>
  <c r="EC38" i="23"/>
  <c r="EC70" i="23"/>
  <c r="EG34" i="23"/>
  <c r="EG42" i="23"/>
  <c r="EG32" i="23"/>
  <c r="EG78" i="23"/>
  <c r="EG72" i="23"/>
  <c r="DX35" i="23"/>
  <c r="DX10" i="23"/>
  <c r="DX32" i="23"/>
  <c r="DX68" i="23"/>
  <c r="DX22" i="23"/>
  <c r="DX74" i="23"/>
  <c r="DX46" i="23"/>
  <c r="EE72" i="23"/>
  <c r="EE16" i="23"/>
  <c r="EE92" i="23"/>
  <c r="EE24" i="23"/>
  <c r="EE80" i="23"/>
  <c r="EE86" i="23"/>
  <c r="EE75" i="23"/>
  <c r="EE93" i="23"/>
  <c r="DY6" i="23"/>
  <c r="EG55" i="23"/>
  <c r="EC77" i="23"/>
  <c r="EG48" i="23"/>
  <c r="EG21" i="23"/>
  <c r="EG74" i="23"/>
  <c r="EG7" i="23"/>
  <c r="EG77" i="23"/>
  <c r="DX41" i="23"/>
  <c r="DX65" i="23"/>
  <c r="EE23" i="23"/>
  <c r="EE32" i="23"/>
  <c r="EB35" i="23"/>
  <c r="EC82" i="23"/>
  <c r="EC76" i="23"/>
  <c r="EG9" i="23"/>
  <c r="EG82" i="23"/>
  <c r="DX6" i="23"/>
  <c r="DX28" i="23"/>
  <c r="DX52" i="23"/>
  <c r="EE85" i="23"/>
  <c r="EE59" i="23"/>
  <c r="EE89" i="23"/>
  <c r="DY25" i="23"/>
  <c r="EB75" i="23"/>
  <c r="EC43" i="23"/>
  <c r="EG5" i="23"/>
  <c r="EG38" i="23"/>
  <c r="DX11" i="23"/>
  <c r="DX76" i="23"/>
  <c r="EE4" i="23"/>
  <c r="EE60" i="23"/>
  <c r="DX77" i="23"/>
  <c r="EE65" i="23"/>
  <c r="EK34" i="23"/>
  <c r="EK12" i="23"/>
  <c r="EK10" i="23"/>
  <c r="EK43" i="23"/>
  <c r="EK64" i="23"/>
  <c r="EK16" i="23"/>
  <c r="EK93" i="23"/>
  <c r="EK86" i="23"/>
  <c r="DY41" i="23"/>
  <c r="DY62" i="23"/>
  <c r="DY18" i="23"/>
  <c r="DY85" i="23"/>
  <c r="DY47" i="23"/>
  <c r="DY64" i="23"/>
  <c r="DY66" i="23"/>
  <c r="EB46" i="23"/>
  <c r="EB51" i="23"/>
  <c r="EB21" i="23"/>
  <c r="EB22" i="23"/>
  <c r="EB55" i="23"/>
  <c r="EB74" i="23"/>
  <c r="EB56" i="23"/>
  <c r="EB92" i="23"/>
  <c r="EC7" i="23"/>
  <c r="EC16" i="23"/>
  <c r="EC11" i="23"/>
  <c r="EC93" i="23"/>
  <c r="EC56" i="23"/>
  <c r="EC68" i="23"/>
  <c r="EC61" i="23"/>
  <c r="EG26" i="23"/>
  <c r="EG31" i="23"/>
  <c r="EG17" i="23"/>
  <c r="EG35" i="23"/>
  <c r="EG59" i="23"/>
  <c r="EG53" i="23"/>
  <c r="EG79" i="23"/>
  <c r="EG65" i="23"/>
  <c r="DX14" i="23"/>
  <c r="DX53" i="23"/>
  <c r="DX33" i="23"/>
  <c r="DX85" i="23"/>
  <c r="DX87" i="23"/>
  <c r="DX86" i="23"/>
  <c r="DX37" i="23"/>
  <c r="EE6" i="23"/>
  <c r="EE18" i="23"/>
  <c r="EE17" i="23"/>
  <c r="EE33" i="23"/>
  <c r="EE55" i="23"/>
  <c r="EE79" i="23"/>
  <c r="EE78" i="23"/>
  <c r="EE77" i="23"/>
  <c r="EK35" i="23"/>
  <c r="EK58" i="23"/>
  <c r="EK13" i="23"/>
  <c r="EK47" i="23"/>
  <c r="EK68" i="23"/>
  <c r="EK19" i="23"/>
  <c r="EK77" i="23"/>
  <c r="DY44" i="23"/>
  <c r="DY9" i="23"/>
  <c r="DY31" i="23"/>
  <c r="DY52" i="23"/>
  <c r="DY70" i="23"/>
  <c r="DY58" i="23"/>
  <c r="DY71" i="23"/>
  <c r="EB15" i="23"/>
  <c r="EB13" i="23"/>
  <c r="EB43" i="23"/>
  <c r="EB31" i="23"/>
  <c r="EB83" i="23"/>
  <c r="EB90" i="23"/>
  <c r="EG60" i="23"/>
  <c r="DX66" i="23"/>
  <c r="DX16" i="23"/>
  <c r="DX40" i="23"/>
  <c r="EE50" i="23"/>
  <c r="EE39" i="23"/>
  <c r="EE56" i="23"/>
  <c r="DY75" i="23"/>
  <c r="EB6" i="23"/>
  <c r="EB77" i="23"/>
  <c r="EB66" i="23"/>
  <c r="EC13" i="23"/>
  <c r="EC31" i="23"/>
  <c r="EK61" i="23"/>
  <c r="EK55" i="23"/>
  <c r="EK94" i="23"/>
  <c r="EK88" i="23"/>
  <c r="DY24" i="23"/>
  <c r="DY48" i="23"/>
  <c r="DY19" i="23"/>
  <c r="DY78" i="23"/>
  <c r="EB8" i="23"/>
  <c r="EB19" i="23"/>
  <c r="EB81" i="23"/>
  <c r="EB30" i="23"/>
  <c r="EB32" i="23"/>
  <c r="EB69" i="23"/>
  <c r="EC72" i="23"/>
  <c r="EC27" i="23"/>
  <c r="EC18" i="23"/>
  <c r="EC32" i="23"/>
  <c r="EC49" i="23"/>
  <c r="EC94" i="23"/>
  <c r="EG43" i="23"/>
  <c r="EG6" i="23"/>
  <c r="EG24" i="23"/>
  <c r="DX7" i="23"/>
  <c r="DX62" i="23"/>
  <c r="EE12" i="23"/>
  <c r="EE37" i="23"/>
  <c r="EK5" i="23"/>
  <c r="EK42" i="23"/>
  <c r="DY14" i="23"/>
  <c r="DY51" i="23"/>
  <c r="DY86" i="23"/>
  <c r="EB42" i="23"/>
  <c r="EB72" i="23"/>
  <c r="EC44" i="23"/>
  <c r="EC29" i="23"/>
  <c r="EC62" i="23"/>
  <c r="EG49" i="23"/>
  <c r="EG75" i="23"/>
  <c r="DX24" i="23"/>
  <c r="DX29" i="23"/>
  <c r="DX72" i="23"/>
  <c r="EE66" i="23"/>
  <c r="EE8" i="23"/>
  <c r="EE43" i="23"/>
  <c r="EE91" i="23"/>
  <c r="EK70" i="23"/>
  <c r="EK52" i="23"/>
  <c r="DY43" i="23"/>
  <c r="DY15" i="23"/>
  <c r="DY65" i="23"/>
  <c r="DY93" i="23"/>
  <c r="EB58" i="23"/>
  <c r="EB94" i="23"/>
  <c r="EB38" i="23"/>
  <c r="EC46" i="23"/>
  <c r="EC91" i="23"/>
  <c r="EC63" i="23"/>
  <c r="EG12" i="23"/>
  <c r="EG86" i="23"/>
  <c r="DX30" i="23"/>
  <c r="DX84" i="23"/>
  <c r="EE51" i="23"/>
  <c r="EE73" i="23"/>
  <c r="EK30" i="23"/>
  <c r="EK32" i="23"/>
  <c r="EK6" i="23"/>
  <c r="EK48" i="23"/>
  <c r="EK81" i="23"/>
  <c r="EK28" i="23"/>
  <c r="EK71" i="23"/>
  <c r="DY34" i="23"/>
  <c r="DY49" i="23"/>
  <c r="DY68" i="23"/>
  <c r="DY28" i="23"/>
  <c r="DY89" i="23"/>
  <c r="DY94" i="23"/>
  <c r="EB60" i="23"/>
  <c r="EB36" i="23"/>
  <c r="EB80" i="23"/>
  <c r="EC12" i="23"/>
  <c r="EC50" i="23"/>
  <c r="EC53" i="23"/>
  <c r="EC74" i="23"/>
  <c r="EG15" i="23"/>
  <c r="EG39" i="23"/>
  <c r="EG70" i="23"/>
  <c r="EG87" i="23"/>
  <c r="DX12" i="23"/>
  <c r="DX27" i="23"/>
  <c r="DX50" i="23"/>
  <c r="DX58" i="23"/>
  <c r="EE29" i="23"/>
  <c r="EE20" i="23"/>
  <c r="EE46" i="23"/>
  <c r="EG69" i="23"/>
  <c r="DX26" i="23"/>
  <c r="DX45" i="23"/>
  <c r="DX59" i="23"/>
  <c r="EE49" i="23"/>
  <c r="EE21" i="23"/>
  <c r="EE54" i="23"/>
  <c r="DY69" i="23"/>
  <c r="EB67" i="23"/>
  <c r="EB59" i="23"/>
  <c r="EC42" i="23"/>
  <c r="EC51" i="23"/>
  <c r="EC21" i="23"/>
  <c r="EC19" i="23"/>
  <c r="EC86" i="23"/>
  <c r="EC78" i="23"/>
  <c r="EC64" i="23"/>
  <c r="EG56" i="23"/>
  <c r="EG66" i="23"/>
  <c r="EG4" i="23"/>
  <c r="EG36" i="23"/>
  <c r="EG76" i="23"/>
  <c r="EG88" i="23"/>
  <c r="EG68" i="23"/>
  <c r="DX70" i="23"/>
  <c r="DX18" i="23"/>
  <c r="DX47" i="23"/>
  <c r="DX60" i="23"/>
  <c r="EE28" i="23"/>
  <c r="EE25" i="23"/>
  <c r="EE34" i="23"/>
  <c r="EE81" i="23"/>
  <c r="EE83" i="23"/>
  <c r="EB4" i="23"/>
  <c r="EB37" i="23"/>
  <c r="EB73" i="23"/>
  <c r="EB29" i="23"/>
  <c r="EC40" i="23"/>
  <c r="EC6" i="23"/>
  <c r="EC34" i="23"/>
  <c r="EK33" i="23"/>
  <c r="EK18" i="23"/>
  <c r="EK31" i="23"/>
  <c r="DY11" i="23"/>
  <c r="DY10" i="23"/>
  <c r="DY84" i="23"/>
  <c r="DY74" i="23"/>
  <c r="EB48" i="23"/>
  <c r="EC35" i="23"/>
  <c r="EC73" i="23"/>
  <c r="EG33" i="23"/>
  <c r="EG81" i="23"/>
  <c r="DX13" i="23"/>
  <c r="DX25" i="23"/>
  <c r="DX49" i="23"/>
  <c r="EE5" i="23"/>
  <c r="EE88" i="23"/>
  <c r="EK51" i="23"/>
  <c r="EK76" i="23"/>
  <c r="DY38" i="23"/>
  <c r="DY13" i="23"/>
  <c r="DY22" i="23"/>
  <c r="EB24" i="23"/>
  <c r="EB79" i="23"/>
  <c r="EE42" i="23"/>
  <c r="EK21" i="23"/>
  <c r="EK15" i="23"/>
  <c r="EK17" i="23"/>
  <c r="EK84" i="23"/>
  <c r="EK63" i="23"/>
  <c r="DY53" i="23"/>
  <c r="DY30" i="23"/>
  <c r="DY88" i="23"/>
  <c r="EB39" i="23"/>
  <c r="EC87" i="23"/>
  <c r="EG80" i="23"/>
  <c r="DX21" i="23"/>
  <c r="DX55" i="23"/>
  <c r="EE11" i="23"/>
  <c r="EE94" i="23"/>
  <c r="EB41" i="23"/>
  <c r="EG63" i="23"/>
  <c r="EG40" i="23"/>
  <c r="DX38" i="23"/>
  <c r="DX8" i="23"/>
  <c r="DX78" i="23"/>
  <c r="EE7" i="23"/>
  <c r="EE26" i="23"/>
  <c r="EE64" i="23"/>
  <c r="EE62" i="23"/>
  <c r="EG83" i="23"/>
  <c r="DX5" i="23"/>
  <c r="DX75" i="23"/>
  <c r="DX94" i="23"/>
  <c r="EE41" i="23"/>
  <c r="EE52" i="23"/>
  <c r="EK36" i="23"/>
  <c r="EK11" i="23"/>
  <c r="EK59" i="23"/>
  <c r="EK54" i="23"/>
  <c r="EK79" i="23"/>
  <c r="EK22" i="23"/>
  <c r="EK90" i="23"/>
  <c r="DY8" i="23"/>
  <c r="DY12" i="23"/>
  <c r="DY4" i="23"/>
  <c r="DY32" i="23"/>
  <c r="DY77" i="23"/>
  <c r="DY80" i="23"/>
  <c r="DY60" i="23"/>
  <c r="DY72" i="23"/>
  <c r="EB5" i="23"/>
  <c r="EB49" i="23"/>
  <c r="EB28" i="23"/>
  <c r="EB57" i="23"/>
  <c r="EB68" i="23"/>
  <c r="EB85" i="23"/>
  <c r="EB63" i="23"/>
  <c r="EB93" i="23"/>
  <c r="EC10" i="23"/>
  <c r="EC92" i="23"/>
  <c r="EC30" i="23"/>
  <c r="EC33" i="23"/>
  <c r="EC79" i="23"/>
  <c r="EC59" i="23"/>
  <c r="EC67" i="23"/>
  <c r="EG28" i="23"/>
  <c r="EG30" i="23"/>
  <c r="EG13" i="23"/>
  <c r="EG45" i="23"/>
  <c r="EG90" i="23"/>
  <c r="EG18" i="23"/>
  <c r="EG94" i="23"/>
  <c r="EG71" i="23"/>
  <c r="DX4" i="23"/>
  <c r="DX23" i="23"/>
  <c r="DX80" i="23"/>
  <c r="DX61" i="23"/>
  <c r="DX19" i="23"/>
  <c r="DX73" i="23"/>
  <c r="DX43" i="23"/>
  <c r="EE40" i="23"/>
  <c r="EE63" i="23"/>
  <c r="EE15" i="23"/>
  <c r="EE22" i="23"/>
  <c r="EE57" i="23"/>
  <c r="EE82" i="23"/>
  <c r="EE69" i="23"/>
  <c r="EE87" i="23"/>
  <c r="EK24" i="23"/>
  <c r="EK14" i="23"/>
  <c r="EK74" i="23"/>
  <c r="EK44" i="23"/>
  <c r="EK83" i="23"/>
  <c r="EK25" i="23"/>
  <c r="EK87" i="23"/>
  <c r="DY37" i="23"/>
  <c r="DY82" i="23"/>
  <c r="DY7" i="23"/>
  <c r="DY33" i="23"/>
  <c r="DY61" i="23"/>
  <c r="DY16" i="23"/>
  <c r="DY73" i="23"/>
  <c r="EG92" i="23"/>
  <c r="EE67" i="23"/>
  <c r="EE76" i="23"/>
  <c r="EK29" i="23"/>
  <c r="EK40" i="23"/>
  <c r="EK89" i="23"/>
  <c r="DY29" i="23"/>
  <c r="DY76" i="23"/>
  <c r="EB71" i="23"/>
  <c r="EB64" i="23"/>
  <c r="EC9" i="23"/>
  <c r="EC47" i="23"/>
  <c r="EC66" i="23"/>
  <c r="EG50" i="23"/>
  <c r="EG44" i="23"/>
  <c r="EG27" i="23"/>
  <c r="DX54" i="23"/>
  <c r="DX82" i="23"/>
  <c r="EK46" i="23"/>
  <c r="EB7" i="23"/>
  <c r="EB65" i="23"/>
  <c r="EC25" i="23"/>
  <c r="EC48" i="23"/>
  <c r="EC17" i="23"/>
  <c r="EG52" i="23"/>
  <c r="EG29" i="23"/>
  <c r="DX9" i="23"/>
  <c r="DX39" i="23"/>
  <c r="EE19" i="23"/>
  <c r="EE35" i="23"/>
  <c r="EK66" i="23"/>
  <c r="DY81" i="23"/>
  <c r="DY26" i="23"/>
  <c r="EB10" i="23"/>
  <c r="EB14" i="23"/>
  <c r="EB78" i="23"/>
  <c r="EC65" i="23"/>
  <c r="EC28" i="23"/>
  <c r="EC20" i="23"/>
  <c r="EC88" i="23"/>
  <c r="EG23" i="23"/>
  <c r="DX15" i="23"/>
  <c r="DX79" i="23"/>
  <c r="EE36" i="23"/>
  <c r="J45" i="18" l="1"/>
  <c r="I45" i="18"/>
  <c r="H45" i="18"/>
  <c r="G45" i="18"/>
  <c r="F45" i="18"/>
  <c r="K44" i="18"/>
  <c r="EE95" i="23"/>
  <c r="EE96" i="23"/>
  <c r="EE97" i="23"/>
  <c r="EB95" i="23"/>
  <c r="EB96" i="23"/>
  <c r="EB97" i="23"/>
  <c r="DX95" i="23"/>
  <c r="DX96" i="23"/>
  <c r="DX97" i="23"/>
  <c r="DY95" i="23"/>
  <c r="DY96" i="23"/>
  <c r="DY97" i="23"/>
  <c r="EG95" i="23"/>
  <c r="EG96" i="23"/>
  <c r="EG97" i="23"/>
  <c r="EK95" i="23"/>
  <c r="EK96" i="23"/>
  <c r="EK97" i="23"/>
  <c r="EC95" i="23"/>
  <c r="EC96" i="23"/>
  <c r="EC97" i="23"/>
  <c r="DT95" i="23"/>
  <c r="DT96" i="23"/>
  <c r="DT97" i="23"/>
  <c r="DZ95" i="23"/>
  <c r="DZ96" i="23"/>
  <c r="DZ97" i="23"/>
  <c r="DZ83" i="23"/>
  <c r="DZ64" i="23"/>
  <c r="DZ93" i="23"/>
  <c r="DZ85" i="23"/>
  <c r="DZ92" i="23"/>
  <c r="DZ89" i="23"/>
  <c r="DZ58" i="23"/>
  <c r="DZ91" i="23"/>
  <c r="DZ88" i="23"/>
  <c r="DZ33" i="23"/>
  <c r="DZ86" i="23"/>
  <c r="DZ80" i="23"/>
  <c r="DZ77" i="23"/>
  <c r="DZ65" i="23"/>
  <c r="DZ57" i="23"/>
  <c r="DZ36" i="23"/>
  <c r="DZ84" i="23"/>
  <c r="DZ61" i="23"/>
  <c r="DZ23" i="23"/>
  <c r="DZ35" i="23"/>
  <c r="DZ72" i="23"/>
  <c r="DZ30" i="23"/>
  <c r="DZ31" i="23"/>
  <c r="DZ60" i="23"/>
  <c r="DZ81" i="23"/>
  <c r="DZ94" i="23"/>
  <c r="DZ54" i="23"/>
  <c r="DZ47" i="23"/>
  <c r="DZ24" i="23"/>
  <c r="DZ44" i="23"/>
  <c r="DZ70" i="23"/>
  <c r="DZ51" i="23"/>
  <c r="DZ90" i="23"/>
  <c r="DZ87" i="23"/>
  <c r="DZ29" i="23"/>
  <c r="DZ48" i="23"/>
  <c r="DZ75" i="23"/>
  <c r="DZ50" i="23"/>
  <c r="DZ69" i="23"/>
  <c r="DZ28" i="23"/>
  <c r="DZ22" i="23"/>
  <c r="DZ11" i="23"/>
  <c r="DZ32" i="23"/>
  <c r="DZ8" i="23"/>
  <c r="DZ74" i="23"/>
  <c r="DZ63" i="23"/>
  <c r="DZ68" i="23"/>
  <c r="DZ76" i="23"/>
  <c r="DZ15" i="23"/>
  <c r="DZ55" i="23"/>
  <c r="DZ46" i="23"/>
  <c r="DZ53" i="23"/>
  <c r="DZ38" i="23"/>
  <c r="DZ79" i="23"/>
  <c r="DZ7" i="23"/>
  <c r="DZ21" i="23"/>
  <c r="DZ25" i="23"/>
  <c r="DZ56" i="23"/>
  <c r="DZ10" i="23"/>
  <c r="DZ42" i="23"/>
  <c r="DZ66" i="23"/>
  <c r="DZ34" i="23"/>
  <c r="DZ37" i="23"/>
  <c r="DZ62" i="23"/>
  <c r="DZ16" i="23"/>
  <c r="DZ59" i="23"/>
  <c r="DZ5" i="23"/>
  <c r="DZ73" i="23"/>
  <c r="DZ67" i="23"/>
  <c r="DZ20" i="23"/>
  <c r="DZ12" i="23"/>
  <c r="DZ6" i="23"/>
  <c r="DZ40" i="23"/>
  <c r="DZ78" i="23"/>
  <c r="DZ26" i="23"/>
  <c r="DZ39" i="23"/>
  <c r="DZ19" i="23"/>
  <c r="DZ41" i="23"/>
  <c r="DZ4" i="23"/>
  <c r="DZ45" i="23"/>
  <c r="DZ82" i="23"/>
  <c r="DZ49" i="23"/>
  <c r="DZ18" i="23"/>
  <c r="DZ9" i="23"/>
  <c r="DZ52" i="23"/>
  <c r="DZ17" i="23"/>
  <c r="DZ71" i="23"/>
  <c r="DZ13" i="23"/>
  <c r="DZ14" i="23"/>
  <c r="DZ43" i="23"/>
  <c r="DZ27" i="23"/>
  <c r="DV95" i="23"/>
  <c r="DV96" i="23"/>
  <c r="DV97" i="23"/>
  <c r="DV94" i="23"/>
  <c r="DV80" i="23"/>
  <c r="DV78" i="23"/>
  <c r="DV90" i="23"/>
  <c r="DV93" i="23"/>
  <c r="DV84" i="23"/>
  <c r="DV81" i="23"/>
  <c r="DV82" i="23"/>
  <c r="DV48" i="23"/>
  <c r="DV89" i="23"/>
  <c r="DV34" i="23"/>
  <c r="DV79" i="23"/>
  <c r="DV31" i="23"/>
  <c r="DV52" i="23"/>
  <c r="DV91" i="23"/>
  <c r="DV87" i="23"/>
  <c r="DV66" i="23"/>
  <c r="DV74" i="23"/>
  <c r="DV46" i="23"/>
  <c r="DV88" i="23"/>
  <c r="DV50" i="23"/>
  <c r="DV44" i="23"/>
  <c r="DV40" i="23"/>
  <c r="DV47" i="23"/>
  <c r="DV86" i="23"/>
  <c r="DV26" i="23"/>
  <c r="DV27" i="23"/>
  <c r="DV62" i="23"/>
  <c r="DV71" i="23"/>
  <c r="DV63" i="23"/>
  <c r="DV43" i="23"/>
  <c r="DV17" i="23"/>
  <c r="DV67" i="23"/>
  <c r="DV85" i="23"/>
  <c r="DV28" i="23"/>
  <c r="DV6" i="23"/>
  <c r="DV41" i="23"/>
  <c r="DV37" i="23"/>
  <c r="DV55" i="23"/>
  <c r="DV24" i="23"/>
  <c r="DV60" i="23"/>
  <c r="DV12" i="23"/>
  <c r="DV45" i="23"/>
  <c r="DV14" i="23"/>
  <c r="DV11" i="23"/>
  <c r="DV76" i="23"/>
  <c r="DV65" i="23"/>
  <c r="DV13" i="23"/>
  <c r="DV68" i="23"/>
  <c r="DV16" i="23"/>
  <c r="DV21" i="23"/>
  <c r="DV54" i="23"/>
  <c r="DV23" i="23"/>
  <c r="DV38" i="23"/>
  <c r="DV42" i="23"/>
  <c r="DV57" i="23"/>
  <c r="DV53" i="23"/>
  <c r="DV49" i="23"/>
  <c r="DV5" i="23"/>
  <c r="DV22" i="23"/>
  <c r="DV8" i="23"/>
  <c r="DV30" i="23"/>
  <c r="DV58" i="23"/>
  <c r="DV18" i="23"/>
  <c r="DV69" i="23"/>
  <c r="DV92" i="23"/>
  <c r="DV7" i="23"/>
  <c r="DV39" i="23"/>
  <c r="DV15" i="23"/>
  <c r="DV61" i="23"/>
  <c r="DV19" i="23"/>
  <c r="DV32" i="23"/>
  <c r="DV10" i="23"/>
  <c r="DV56" i="23"/>
  <c r="DV77" i="23"/>
  <c r="DV59" i="23"/>
  <c r="DV70" i="23"/>
  <c r="DV73" i="23"/>
  <c r="DV33" i="23"/>
  <c r="DV25" i="23"/>
  <c r="DV35" i="23"/>
  <c r="DV29" i="23"/>
  <c r="DV72" i="23"/>
  <c r="DV64" i="23"/>
  <c r="DV36" i="23"/>
  <c r="DV20" i="23"/>
  <c r="DV83" i="23"/>
  <c r="DV75" i="23"/>
  <c r="DV51" i="23"/>
  <c r="DV9" i="23"/>
  <c r="DV4" i="23"/>
  <c r="DT92" i="23"/>
  <c r="DT89" i="23"/>
  <c r="DT94" i="23"/>
  <c r="DT93" i="23"/>
  <c r="DT86" i="23"/>
  <c r="DT88" i="23"/>
  <c r="DT87" i="23"/>
  <c r="DT85" i="23"/>
  <c r="DT84" i="23"/>
  <c r="DT76" i="23"/>
  <c r="DT75" i="23"/>
  <c r="DT71" i="23"/>
  <c r="DT64" i="23"/>
  <c r="DT60" i="23"/>
  <c r="DT77" i="23"/>
  <c r="DT42" i="23"/>
  <c r="DT74" i="23"/>
  <c r="DT66" i="23"/>
  <c r="DT65" i="23"/>
  <c r="DT50" i="23"/>
  <c r="DT39" i="23"/>
  <c r="DT91" i="23"/>
  <c r="DT80" i="23"/>
  <c r="DT90" i="23"/>
  <c r="DT70" i="23"/>
  <c r="DT68" i="23"/>
  <c r="DT72" i="23"/>
  <c r="DT83" i="23"/>
  <c r="DT57" i="23"/>
  <c r="DT56" i="23"/>
  <c r="DT82" i="23"/>
  <c r="DT59" i="23"/>
  <c r="DT58" i="23"/>
  <c r="DT55" i="23"/>
  <c r="DT30" i="23"/>
  <c r="DT29" i="23"/>
  <c r="DT27" i="23"/>
  <c r="DT26" i="23"/>
  <c r="DT25" i="23"/>
  <c r="DT63" i="23"/>
  <c r="DT48" i="23"/>
  <c r="DT33" i="23"/>
  <c r="DT32" i="23"/>
  <c r="DT31" i="23"/>
  <c r="DT54" i="23"/>
  <c r="DT52" i="23"/>
  <c r="DT36" i="23"/>
  <c r="DT35" i="23"/>
  <c r="DT34" i="23"/>
  <c r="DT78" i="23"/>
  <c r="DT43" i="23"/>
  <c r="DT19" i="23"/>
  <c r="DT16" i="23"/>
  <c r="DT12" i="23"/>
  <c r="DT9" i="23"/>
  <c r="DT6" i="23"/>
  <c r="DT47" i="23"/>
  <c r="DT79" i="23"/>
  <c r="DT44" i="23"/>
  <c r="DT38" i="23"/>
  <c r="DT37" i="23"/>
  <c r="DT46" i="23"/>
  <c r="DT73" i="23"/>
  <c r="DT53" i="23"/>
  <c r="DT20" i="23"/>
  <c r="DT62" i="23"/>
  <c r="DT22" i="23"/>
  <c r="DT24" i="23"/>
  <c r="DT7" i="23"/>
  <c r="DT28" i="23"/>
  <c r="DT81" i="23"/>
  <c r="DT15" i="23"/>
  <c r="DT18" i="23"/>
  <c r="DT51" i="23"/>
  <c r="DT61" i="23"/>
  <c r="DT13" i="23"/>
  <c r="DT69" i="23"/>
  <c r="DT10" i="23"/>
  <c r="DT4" i="23"/>
  <c r="DT11" i="23"/>
  <c r="DT49" i="23"/>
  <c r="DT23" i="23"/>
  <c r="DT45" i="23"/>
  <c r="DT40" i="23"/>
  <c r="DT17" i="23"/>
  <c r="DT41" i="23"/>
  <c r="DT14" i="23"/>
  <c r="DT8" i="23"/>
  <c r="DT5" i="23"/>
  <c r="DT21" i="23"/>
  <c r="DT67" i="23"/>
  <c r="E46" i="18"/>
  <c r="B48" i="18"/>
  <c r="D47" i="18"/>
  <c r="A27" i="18"/>
  <c r="S27" i="18" s="1"/>
  <c r="S26" i="18"/>
  <c r="A48" i="18"/>
  <c r="C47" i="18"/>
  <c r="EI29" i="23"/>
  <c r="EI22" i="23"/>
  <c r="EI62" i="23"/>
  <c r="EI67" i="23"/>
  <c r="EI46" i="23"/>
  <c r="EI69" i="23"/>
  <c r="EI48" i="23"/>
  <c r="EI86" i="23"/>
  <c r="EU46" i="23"/>
  <c r="EU40" i="23"/>
  <c r="EU26" i="23"/>
  <c r="EU49" i="23"/>
  <c r="EU66" i="23"/>
  <c r="EU93" i="23"/>
  <c r="EU87" i="23"/>
  <c r="EH13" i="23"/>
  <c r="EH60" i="23"/>
  <c r="EH62" i="23"/>
  <c r="EH25" i="23"/>
  <c r="EH45" i="23"/>
  <c r="EH90" i="23"/>
  <c r="EH51" i="23"/>
  <c r="EH93" i="23"/>
  <c r="EL31" i="23"/>
  <c r="EL23" i="23"/>
  <c r="EL68" i="23"/>
  <c r="EL71" i="23"/>
  <c r="EL44" i="23"/>
  <c r="EL36" i="23"/>
  <c r="EL82" i="23"/>
  <c r="EL83" i="23"/>
  <c r="EQ13" i="23"/>
  <c r="EQ22" i="23"/>
  <c r="EQ41" i="23"/>
  <c r="EQ33" i="23"/>
  <c r="EQ78" i="23"/>
  <c r="EQ38" i="23"/>
  <c r="EQ86" i="23"/>
  <c r="EM48" i="23"/>
  <c r="EM6" i="23"/>
  <c r="EM12" i="23"/>
  <c r="EM18" i="23"/>
  <c r="EM45" i="23"/>
  <c r="EM72" i="23"/>
  <c r="EM61" i="23"/>
  <c r="EM76" i="23"/>
  <c r="EO13" i="23"/>
  <c r="EO12" i="23"/>
  <c r="EO5" i="23"/>
  <c r="EO29" i="23"/>
  <c r="EO82" i="23"/>
  <c r="EO30" i="23"/>
  <c r="EO78" i="23"/>
  <c r="EQ71" i="23"/>
  <c r="EI37" i="23"/>
  <c r="EQ10" i="23"/>
  <c r="EM32" i="23"/>
  <c r="EU36" i="23"/>
  <c r="EH82" i="23"/>
  <c r="EL28" i="23"/>
  <c r="EQ25" i="23"/>
  <c r="EQ90" i="23"/>
  <c r="EM81" i="23"/>
  <c r="EI21" i="23"/>
  <c r="EL10" i="23"/>
  <c r="EI12" i="23"/>
  <c r="EU53" i="23"/>
  <c r="EH88" i="23"/>
  <c r="EL13" i="23"/>
  <c r="EL91" i="23"/>
  <c r="EQ44" i="23"/>
  <c r="EM66" i="23"/>
  <c r="EM85" i="23"/>
  <c r="EO10" i="23"/>
  <c r="EO54" i="23"/>
  <c r="EO85" i="23"/>
  <c r="EH37" i="23"/>
  <c r="EQ6" i="23"/>
  <c r="EO71" i="23"/>
  <c r="EI61" i="23"/>
  <c r="EI60" i="23"/>
  <c r="EI64" i="23"/>
  <c r="EI71" i="23"/>
  <c r="EI47" i="23"/>
  <c r="EI77" i="23"/>
  <c r="EI70" i="23"/>
  <c r="EI81" i="23"/>
  <c r="EU7" i="23"/>
  <c r="EU4" i="23"/>
  <c r="EU45" i="23"/>
  <c r="EU86" i="23"/>
  <c r="EU71" i="23"/>
  <c r="EU37" i="23"/>
  <c r="EU72" i="23"/>
  <c r="EH19" i="23"/>
  <c r="EH66" i="23"/>
  <c r="EH15" i="23"/>
  <c r="EH38" i="23"/>
  <c r="EH64" i="23"/>
  <c r="EH77" i="23"/>
  <c r="EH53" i="23"/>
  <c r="EH72" i="23"/>
  <c r="EL32" i="23"/>
  <c r="EL52" i="23"/>
  <c r="EL15" i="23"/>
  <c r="EL74" i="23"/>
  <c r="EL49" i="23"/>
  <c r="EL47" i="23"/>
  <c r="EL85" i="23"/>
  <c r="EL86" i="23"/>
  <c r="EQ18" i="23"/>
  <c r="EQ4" i="23"/>
  <c r="EQ52" i="23"/>
  <c r="EQ34" i="23"/>
  <c r="EQ72" i="23"/>
  <c r="EQ49" i="23"/>
  <c r="EQ79" i="23"/>
  <c r="EM19" i="23"/>
  <c r="EM17" i="23"/>
  <c r="EM8" i="23"/>
  <c r="EM65" i="23"/>
  <c r="EM46" i="23"/>
  <c r="EM75" i="23"/>
  <c r="EM62" i="23"/>
  <c r="EM94" i="23"/>
  <c r="EO34" i="23"/>
  <c r="EO90" i="23"/>
  <c r="EO8" i="23"/>
  <c r="EO47" i="23"/>
  <c r="EO86" i="23"/>
  <c r="EO44" i="23"/>
  <c r="EO61" i="23"/>
  <c r="EI36" i="23"/>
  <c r="EI68" i="23"/>
  <c r="EI73" i="23"/>
  <c r="EU73" i="23"/>
  <c r="EU64" i="23"/>
  <c r="EU43" i="23"/>
  <c r="EU56" i="23"/>
  <c r="EU51" i="23"/>
  <c r="EU85" i="23"/>
  <c r="EH18" i="23"/>
  <c r="EH4" i="23"/>
  <c r="EH14" i="23"/>
  <c r="EH39" i="23"/>
  <c r="EH40" i="23"/>
  <c r="EH94" i="23"/>
  <c r="EH74" i="23"/>
  <c r="EH81" i="23"/>
  <c r="EL53" i="23"/>
  <c r="EL29" i="23"/>
  <c r="EL17" i="23"/>
  <c r="EL55" i="23"/>
  <c r="EL61" i="23"/>
  <c r="EQ12" i="23"/>
  <c r="EQ28" i="23"/>
  <c r="EQ21" i="23"/>
  <c r="EQ67" i="23"/>
  <c r="EQ82" i="23"/>
  <c r="EM20" i="23"/>
  <c r="EM22" i="23"/>
  <c r="EM50" i="23"/>
  <c r="EM88" i="23"/>
  <c r="EO9" i="23"/>
  <c r="EO45" i="23"/>
  <c r="EO11" i="23"/>
  <c r="EO48" i="23"/>
  <c r="EO88" i="23"/>
  <c r="EO58" i="23"/>
  <c r="EO64" i="23"/>
  <c r="EI76" i="23"/>
  <c r="EI28" i="23"/>
  <c r="EI25" i="23"/>
  <c r="EI50" i="23"/>
  <c r="EI74" i="23"/>
  <c r="EI89" i="23"/>
  <c r="EU10" i="23"/>
  <c r="EU13" i="23"/>
  <c r="EU25" i="23"/>
  <c r="EU6" i="23"/>
  <c r="EU80" i="23"/>
  <c r="EU94" i="23"/>
  <c r="EH56" i="23"/>
  <c r="EH21" i="23"/>
  <c r="EH10" i="23"/>
  <c r="EH6" i="23"/>
  <c r="EH69" i="23"/>
  <c r="EH76" i="23"/>
  <c r="EL21" i="23"/>
  <c r="EL37" i="23"/>
  <c r="EL25" i="23"/>
  <c r="EL65" i="23"/>
  <c r="EQ37" i="23"/>
  <c r="EQ42" i="23"/>
  <c r="EQ56" i="23"/>
  <c r="EM37" i="23"/>
  <c r="EM23" i="23"/>
  <c r="EM69" i="23"/>
  <c r="EM54" i="23"/>
  <c r="EO15" i="23"/>
  <c r="EO19" i="23"/>
  <c r="EO80" i="23"/>
  <c r="EO67" i="23"/>
  <c r="EI35" i="23"/>
  <c r="EI53" i="23"/>
  <c r="EI63" i="23"/>
  <c r="EI66" i="23"/>
  <c r="EI92" i="23"/>
  <c r="EU27" i="23"/>
  <c r="EU9" i="23"/>
  <c r="EU55" i="23"/>
  <c r="EH28" i="23"/>
  <c r="EH20" i="23"/>
  <c r="EH9" i="23"/>
  <c r="EH75" i="23"/>
  <c r="EH79" i="23"/>
  <c r="EL76" i="23"/>
  <c r="EL48" i="23"/>
  <c r="EL88" i="23"/>
  <c r="EQ57" i="23"/>
  <c r="EQ51" i="23"/>
  <c r="EQ93" i="23"/>
  <c r="EQ89" i="23"/>
  <c r="EM10" i="23"/>
  <c r="EM74" i="23"/>
  <c r="EO49" i="23"/>
  <c r="EO37" i="23"/>
  <c r="EO56" i="23"/>
  <c r="EO84" i="23"/>
  <c r="EI44" i="23"/>
  <c r="EI16" i="23"/>
  <c r="EI38" i="23"/>
  <c r="EI94" i="23"/>
  <c r="EU70" i="23"/>
  <c r="EU12" i="23"/>
  <c r="EU67" i="23"/>
  <c r="EH33" i="23"/>
  <c r="EH29" i="23"/>
  <c r="EH89" i="23"/>
  <c r="EL26" i="23"/>
  <c r="EL45" i="23"/>
  <c r="EL77" i="23"/>
  <c r="EQ54" i="23"/>
  <c r="EQ62" i="23"/>
  <c r="EM60" i="23"/>
  <c r="EM26" i="23"/>
  <c r="EO4" i="23"/>
  <c r="EO38" i="23"/>
  <c r="EO21" i="23"/>
  <c r="EO74" i="23"/>
  <c r="EQ11" i="23"/>
  <c r="EQ92" i="23"/>
  <c r="EM84" i="23"/>
  <c r="EM30" i="23"/>
  <c r="EO52" i="23"/>
  <c r="EO50" i="23"/>
  <c r="EI59" i="23"/>
  <c r="EU20" i="23"/>
  <c r="EU19" i="23"/>
  <c r="EU74" i="23"/>
  <c r="EU68" i="23"/>
  <c r="EH63" i="23"/>
  <c r="EH65" i="23"/>
  <c r="EH84" i="23"/>
  <c r="EH80" i="23"/>
  <c r="EL24" i="23"/>
  <c r="EL43" i="23"/>
  <c r="EL72" i="23"/>
  <c r="EQ83" i="23"/>
  <c r="EQ80" i="23"/>
  <c r="EQ65" i="23"/>
  <c r="EM14" i="23"/>
  <c r="EM38" i="23"/>
  <c r="EM51" i="23"/>
  <c r="EM59" i="23"/>
  <c r="EO68" i="23"/>
  <c r="EO42" i="23"/>
  <c r="EO62" i="23"/>
  <c r="EO69" i="23"/>
  <c r="EI75" i="23"/>
  <c r="EU30" i="23"/>
  <c r="EL8" i="23"/>
  <c r="EM11" i="23"/>
  <c r="EM35" i="23"/>
  <c r="EM40" i="23"/>
  <c r="EM56" i="23"/>
  <c r="EO77" i="23"/>
  <c r="EO53" i="23"/>
  <c r="EO72" i="23"/>
  <c r="EI20" i="23"/>
  <c r="EI51" i="23"/>
  <c r="EI23" i="23"/>
  <c r="EI85" i="23"/>
  <c r="EI19" i="23"/>
  <c r="EI18" i="23"/>
  <c r="EI24" i="23"/>
  <c r="EI55" i="23"/>
  <c r="EI84" i="23"/>
  <c r="EU17" i="23"/>
  <c r="EL18" i="23"/>
  <c r="EL60" i="23"/>
  <c r="EQ7" i="23"/>
  <c r="EQ58" i="23"/>
  <c r="EQ55" i="23"/>
  <c r="EM5" i="23"/>
  <c r="EM4" i="23"/>
  <c r="EM91" i="23"/>
  <c r="EM90" i="23"/>
  <c r="EI32" i="23"/>
  <c r="EI52" i="23"/>
  <c r="EL62" i="23"/>
  <c r="EI5" i="23"/>
  <c r="EI78" i="23"/>
  <c r="EH49" i="23"/>
  <c r="EL16" i="23"/>
  <c r="EQ43" i="23"/>
  <c r="EQ77" i="23"/>
  <c r="EM49" i="23"/>
  <c r="EM78" i="23"/>
  <c r="EO91" i="23"/>
  <c r="EM36" i="23"/>
  <c r="EO23" i="23"/>
  <c r="EI13" i="23"/>
  <c r="EI93" i="23"/>
  <c r="EU59" i="23"/>
  <c r="EU21" i="23"/>
  <c r="EU76" i="23"/>
  <c r="EH31" i="23"/>
  <c r="EH24" i="23"/>
  <c r="EH91" i="23"/>
  <c r="EL22" i="23"/>
  <c r="EL42" i="23"/>
  <c r="EL81" i="23"/>
  <c r="EQ14" i="23"/>
  <c r="EQ87" i="23"/>
  <c r="EM77" i="23"/>
  <c r="EM73" i="23"/>
  <c r="EM47" i="23"/>
  <c r="EO55" i="23"/>
  <c r="EO75" i="23"/>
  <c r="EU57" i="23"/>
  <c r="EH41" i="23"/>
  <c r="EH92" i="23"/>
  <c r="EL51" i="23"/>
  <c r="EL63" i="23"/>
  <c r="EQ23" i="23"/>
  <c r="EQ40" i="23"/>
  <c r="EQ73" i="23"/>
  <c r="EQ85" i="23"/>
  <c r="EM31" i="23"/>
  <c r="EM7" i="23"/>
  <c r="EM89" i="23"/>
  <c r="EM93" i="23"/>
  <c r="EO39" i="23"/>
  <c r="EO51" i="23"/>
  <c r="EO59" i="23"/>
  <c r="EI87" i="23"/>
  <c r="EU35" i="23"/>
  <c r="EU33" i="23"/>
  <c r="EU65" i="23"/>
  <c r="EU83" i="23"/>
  <c r="EH30" i="23"/>
  <c r="EH42" i="23"/>
  <c r="EH55" i="23"/>
  <c r="EL30" i="23"/>
  <c r="EL92" i="23"/>
  <c r="EL78" i="23"/>
  <c r="EL93" i="23"/>
  <c r="EQ16" i="23"/>
  <c r="EQ19" i="23"/>
  <c r="EQ59" i="23"/>
  <c r="EM34" i="23"/>
  <c r="EM52" i="23"/>
  <c r="EM87" i="23"/>
  <c r="EM64" i="23"/>
  <c r="EO24" i="23"/>
  <c r="EO27" i="23"/>
  <c r="EO81" i="23"/>
  <c r="EO70" i="23"/>
  <c r="EI8" i="23"/>
  <c r="EI40" i="23"/>
  <c r="EU32" i="23"/>
  <c r="EU23" i="23"/>
  <c r="EU52" i="23"/>
  <c r="EU84" i="23"/>
  <c r="EH44" i="23"/>
  <c r="EH12" i="23"/>
  <c r="EH86" i="23"/>
  <c r="EL9" i="23"/>
  <c r="EL70" i="23"/>
  <c r="EQ69" i="23"/>
  <c r="EQ20" i="23"/>
  <c r="EM9" i="23"/>
  <c r="EM13" i="23"/>
  <c r="EM71" i="23"/>
  <c r="EO33" i="23"/>
  <c r="EO57" i="23"/>
  <c r="EO41" i="23"/>
  <c r="EO73" i="23"/>
  <c r="EQ15" i="23"/>
  <c r="EQ94" i="23"/>
  <c r="EM53" i="23"/>
  <c r="EM83" i="23"/>
  <c r="EO18" i="23"/>
  <c r="EO31" i="23"/>
  <c r="EO66" i="23"/>
  <c r="EI58" i="23"/>
  <c r="EI57" i="23"/>
  <c r="EI9" i="23"/>
  <c r="EI45" i="23"/>
  <c r="EI88" i="23"/>
  <c r="EU8" i="23"/>
  <c r="EU81" i="23"/>
  <c r="EU48" i="23"/>
  <c r="EU82" i="23"/>
  <c r="EH11" i="23"/>
  <c r="EH22" i="23"/>
  <c r="EH70" i="23"/>
  <c r="EL64" i="23"/>
  <c r="EL33" i="23"/>
  <c r="EL84" i="23"/>
  <c r="EL89" i="23"/>
  <c r="EQ64" i="23"/>
  <c r="EQ24" i="23"/>
  <c r="EQ53" i="23"/>
  <c r="EQ74" i="23"/>
  <c r="EM70" i="23"/>
  <c r="EM16" i="23"/>
  <c r="EM63" i="23"/>
  <c r="EM82" i="23"/>
  <c r="EO65" i="23"/>
  <c r="EO32" i="23"/>
  <c r="EO20" i="23"/>
  <c r="EO92" i="23"/>
  <c r="EI10" i="23"/>
  <c r="EI15" i="23"/>
  <c r="EI30" i="23"/>
  <c r="EI26" i="23"/>
  <c r="EI72" i="23"/>
  <c r="EI91" i="23"/>
  <c r="EU50" i="23"/>
  <c r="EU14" i="23"/>
  <c r="EU47" i="23"/>
  <c r="EU38" i="23"/>
  <c r="EU75" i="23"/>
  <c r="EU89" i="23"/>
  <c r="EH16" i="23"/>
  <c r="EH7" i="23"/>
  <c r="EH71" i="23"/>
  <c r="EH35" i="23"/>
  <c r="EH87" i="23"/>
  <c r="EH73" i="23"/>
  <c r="EL34" i="23"/>
  <c r="EL11" i="23"/>
  <c r="EL54" i="23"/>
  <c r="EL57" i="23"/>
  <c r="EL94" i="23"/>
  <c r="EQ17" i="23"/>
  <c r="EQ50" i="23"/>
  <c r="EQ36" i="23"/>
  <c r="EQ61" i="23"/>
  <c r="EQ81" i="23"/>
  <c r="EQ75" i="23"/>
  <c r="EM39" i="23"/>
  <c r="EO93" i="23"/>
  <c r="EI65" i="23"/>
  <c r="EI34" i="23"/>
  <c r="EU63" i="23"/>
  <c r="EU18" i="23"/>
  <c r="EU39" i="23"/>
  <c r="EU79" i="23"/>
  <c r="EU92" i="23"/>
  <c r="EH27" i="23"/>
  <c r="EH54" i="23"/>
  <c r="EL5" i="23"/>
  <c r="EL14" i="23"/>
  <c r="EL59" i="23"/>
  <c r="EL67" i="23"/>
  <c r="EL80" i="23"/>
  <c r="EQ60" i="23"/>
  <c r="EQ68" i="23"/>
  <c r="EM68" i="23"/>
  <c r="EM55" i="23"/>
  <c r="EM67" i="23"/>
  <c r="EM86" i="23"/>
  <c r="EO35" i="23"/>
  <c r="EO26" i="23"/>
  <c r="EI56" i="23"/>
  <c r="EI54" i="23"/>
  <c r="EI14" i="23"/>
  <c r="EI39" i="23"/>
  <c r="EI41" i="23"/>
  <c r="EI90" i="23"/>
  <c r="EI79" i="23"/>
  <c r="EU16" i="23"/>
  <c r="EU44" i="23"/>
  <c r="EU41" i="23"/>
  <c r="EU29" i="23"/>
  <c r="EU28" i="23"/>
  <c r="EU61" i="23"/>
  <c r="EU77" i="23"/>
  <c r="EU88" i="23"/>
  <c r="EH43" i="23"/>
  <c r="EH5" i="23"/>
  <c r="EH57" i="23"/>
  <c r="EH23" i="23"/>
  <c r="EH59" i="23"/>
  <c r="EH34" i="23"/>
  <c r="EH58" i="23"/>
  <c r="EH85" i="23"/>
  <c r="EL19" i="23"/>
  <c r="EL35" i="23"/>
  <c r="EL40" i="23"/>
  <c r="EL46" i="23"/>
  <c r="EL75" i="23"/>
  <c r="EL39" i="23"/>
  <c r="EL87" i="23"/>
  <c r="EQ27" i="23"/>
  <c r="EQ66" i="23"/>
  <c r="EQ39" i="23"/>
  <c r="EQ5" i="23"/>
  <c r="EQ30" i="23"/>
  <c r="EQ76" i="23"/>
  <c r="EQ63" i="23"/>
  <c r="EQ88" i="23"/>
  <c r="EM24" i="23"/>
  <c r="EM21" i="23"/>
  <c r="EM79" i="23"/>
  <c r="EM28" i="23"/>
  <c r="EM27" i="23"/>
  <c r="EM92" i="23"/>
  <c r="EM57" i="23"/>
  <c r="EO14" i="23"/>
  <c r="EO79" i="23"/>
  <c r="EO36" i="23"/>
  <c r="EO16" i="23"/>
  <c r="EO25" i="23"/>
  <c r="EO60" i="23"/>
  <c r="EO94" i="23"/>
  <c r="EO76" i="23"/>
  <c r="EI33" i="23"/>
  <c r="EI11" i="23"/>
  <c r="EI7" i="23"/>
  <c r="EI17" i="23"/>
  <c r="EI42" i="23"/>
  <c r="EI83" i="23"/>
  <c r="EI80" i="23"/>
  <c r="EU60" i="23"/>
  <c r="EU15" i="23"/>
  <c r="EU11" i="23"/>
  <c r="EU22" i="23"/>
  <c r="EU42" i="23"/>
  <c r="EU69" i="23"/>
  <c r="EU78" i="23"/>
  <c r="EU91" i="23"/>
  <c r="EH50" i="23"/>
  <c r="EH17" i="23"/>
  <c r="EH61" i="23"/>
  <c r="EH46" i="23"/>
  <c r="EH78" i="23"/>
  <c r="EH48" i="23"/>
  <c r="EH67" i="23"/>
  <c r="EL41" i="23"/>
  <c r="EL38" i="23"/>
  <c r="EL12" i="23"/>
  <c r="EL4" i="23"/>
  <c r="EL69" i="23"/>
  <c r="EL66" i="23"/>
  <c r="EL50" i="23"/>
  <c r="EL79" i="23"/>
  <c r="EQ47" i="23"/>
  <c r="EQ48" i="23"/>
  <c r="EQ9" i="23"/>
  <c r="EQ8" i="23"/>
  <c r="EQ31" i="23"/>
  <c r="EQ35" i="23"/>
  <c r="EQ70" i="23"/>
  <c r="EQ91" i="23"/>
  <c r="EM58" i="23"/>
  <c r="EM25" i="23"/>
  <c r="EM41" i="23"/>
  <c r="EM29" i="23"/>
  <c r="EM43" i="23"/>
  <c r="EM33" i="23"/>
  <c r="EM80" i="23"/>
  <c r="EO22" i="23"/>
  <c r="EO7" i="23"/>
  <c r="EO43" i="23"/>
  <c r="EO40" i="23"/>
  <c r="EO28" i="23"/>
  <c r="EO83" i="23"/>
  <c r="EO63" i="23"/>
  <c r="EO87" i="23"/>
  <c r="EI43" i="23"/>
  <c r="EI4" i="23"/>
  <c r="EI27" i="23"/>
  <c r="EI6" i="23"/>
  <c r="EI49" i="23"/>
  <c r="EI31" i="23"/>
  <c r="EI82" i="23"/>
  <c r="EU5" i="23"/>
  <c r="EU24" i="23"/>
  <c r="EU62" i="23"/>
  <c r="EU31" i="23"/>
  <c r="EU54" i="23"/>
  <c r="EU34" i="23"/>
  <c r="EU58" i="23"/>
  <c r="EU90" i="23"/>
  <c r="EH32" i="23"/>
  <c r="EH8" i="23"/>
  <c r="EH26" i="23"/>
  <c r="EH47" i="23"/>
  <c r="EH68" i="23"/>
  <c r="EH52" i="23"/>
  <c r="EH83" i="23"/>
  <c r="EL20" i="23"/>
  <c r="EL6" i="23"/>
  <c r="EL58" i="23"/>
  <c r="EL7" i="23"/>
  <c r="EL27" i="23"/>
  <c r="EL73" i="23"/>
  <c r="EL56" i="23"/>
  <c r="EL90" i="23"/>
  <c r="EQ26" i="23"/>
  <c r="EQ29" i="23"/>
  <c r="EQ32" i="23"/>
  <c r="EQ46" i="23"/>
  <c r="EM42" i="23"/>
  <c r="EM44" i="23"/>
  <c r="EO6" i="23"/>
  <c r="EO17" i="23"/>
  <c r="EH36" i="23"/>
  <c r="EQ45" i="23"/>
  <c r="EQ84" i="23"/>
  <c r="EM15" i="23"/>
  <c r="EO46" i="23"/>
  <c r="EO89" i="23"/>
  <c r="J46" i="18" l="1"/>
  <c r="I46" i="18"/>
  <c r="H46" i="18"/>
  <c r="G46" i="18"/>
  <c r="F46" i="18"/>
  <c r="K45" i="18"/>
  <c r="EM95" i="23"/>
  <c r="EM96" i="23"/>
  <c r="EM97" i="23"/>
  <c r="EU95" i="23"/>
  <c r="EU96" i="23"/>
  <c r="EU97" i="23"/>
  <c r="EQ95" i="23"/>
  <c r="EQ96" i="23"/>
  <c r="EQ97" i="23"/>
  <c r="EI95" i="23"/>
  <c r="EI96" i="23"/>
  <c r="EI97" i="23"/>
  <c r="EH95" i="23"/>
  <c r="EH96" i="23"/>
  <c r="EH97" i="23"/>
  <c r="EL95" i="23"/>
  <c r="EL96" i="23"/>
  <c r="EL97" i="23"/>
  <c r="EO95" i="23"/>
  <c r="EO96" i="23"/>
  <c r="EO97" i="23"/>
  <c r="ED95" i="23"/>
  <c r="ED96" i="23"/>
  <c r="ED97" i="23"/>
  <c r="EF95" i="23"/>
  <c r="EF96" i="23"/>
  <c r="EF97" i="23"/>
  <c r="EF54" i="23"/>
  <c r="EF45" i="23"/>
  <c r="EF36" i="23"/>
  <c r="EF82" i="23"/>
  <c r="EF85" i="23"/>
  <c r="EF94" i="23"/>
  <c r="EF60" i="23"/>
  <c r="EF30" i="23"/>
  <c r="EF83" i="23"/>
  <c r="EF57" i="23"/>
  <c r="EF73" i="23"/>
  <c r="EF51" i="23"/>
  <c r="EF71" i="23"/>
  <c r="EF84" i="23"/>
  <c r="EF69" i="23"/>
  <c r="EF48" i="23"/>
  <c r="EF43" i="23"/>
  <c r="EF39" i="23"/>
  <c r="EF27" i="23"/>
  <c r="EF33" i="23"/>
  <c r="EF78" i="23"/>
  <c r="EF64" i="23"/>
  <c r="EF55" i="23"/>
  <c r="EF88" i="23"/>
  <c r="EF74" i="23"/>
  <c r="EF29" i="23"/>
  <c r="EF38" i="23"/>
  <c r="EF21" i="23"/>
  <c r="EF81" i="23"/>
  <c r="EF61" i="23"/>
  <c r="EF32" i="23"/>
  <c r="EF89" i="23"/>
  <c r="EF15" i="23"/>
  <c r="EF53" i="23"/>
  <c r="EF80" i="23"/>
  <c r="EF56" i="23"/>
  <c r="EF79" i="23"/>
  <c r="EF91" i="23"/>
  <c r="EF24" i="23"/>
  <c r="EF87" i="23"/>
  <c r="EF18" i="23"/>
  <c r="EF14" i="23"/>
  <c r="EF72" i="23"/>
  <c r="EF47" i="23"/>
  <c r="EF42" i="23"/>
  <c r="EF59" i="23"/>
  <c r="EF93" i="23"/>
  <c r="EF70" i="23"/>
  <c r="EF52" i="23"/>
  <c r="EF19" i="23"/>
  <c r="EF44" i="23"/>
  <c r="EF37" i="23"/>
  <c r="EF68" i="23"/>
  <c r="EF92" i="23"/>
  <c r="EF34" i="23"/>
  <c r="EF4" i="23"/>
  <c r="EF7" i="23"/>
  <c r="EF25" i="23"/>
  <c r="EF6" i="23"/>
  <c r="EF86" i="23"/>
  <c r="EF77" i="23"/>
  <c r="EF13" i="23"/>
  <c r="EF65" i="23"/>
  <c r="EF11" i="23"/>
  <c r="EF9" i="23"/>
  <c r="EF28" i="23"/>
  <c r="EF66" i="23"/>
  <c r="EF8" i="23"/>
  <c r="EF62" i="23"/>
  <c r="EF49" i="23"/>
  <c r="EF63" i="23"/>
  <c r="EF23" i="23"/>
  <c r="EF35" i="23"/>
  <c r="EF22" i="23"/>
  <c r="EF58" i="23"/>
  <c r="EF46" i="23"/>
  <c r="EF31" i="23"/>
  <c r="EF20" i="23"/>
  <c r="EF17" i="23"/>
  <c r="EF16" i="23"/>
  <c r="EF41" i="23"/>
  <c r="EF10" i="23"/>
  <c r="EF90" i="23"/>
  <c r="EF26" i="23"/>
  <c r="EF50" i="23"/>
  <c r="EF75" i="23"/>
  <c r="EF12" i="23"/>
  <c r="EF5" i="23"/>
  <c r="EF40" i="23"/>
  <c r="EF67" i="23"/>
  <c r="EF76" i="23"/>
  <c r="EJ95" i="23"/>
  <c r="EJ96" i="23"/>
  <c r="EJ97" i="23"/>
  <c r="EJ93" i="23"/>
  <c r="EJ55" i="23"/>
  <c r="EJ46" i="23"/>
  <c r="EJ37" i="23"/>
  <c r="EJ28" i="23"/>
  <c r="EJ79" i="23"/>
  <c r="EJ92" i="23"/>
  <c r="EJ58" i="23"/>
  <c r="EJ49" i="23"/>
  <c r="EJ40" i="23"/>
  <c r="EJ31" i="23"/>
  <c r="EJ76" i="23"/>
  <c r="EJ71" i="23"/>
  <c r="EJ42" i="23"/>
  <c r="EJ22" i="23"/>
  <c r="EJ78" i="23"/>
  <c r="EJ80" i="23"/>
  <c r="EJ70" i="23"/>
  <c r="EJ43" i="23"/>
  <c r="EJ89" i="23"/>
  <c r="EJ64" i="23"/>
  <c r="EJ25" i="23"/>
  <c r="EJ16" i="23"/>
  <c r="EJ75" i="23"/>
  <c r="EJ88" i="23"/>
  <c r="EJ61" i="23"/>
  <c r="EJ84" i="23"/>
  <c r="EJ34" i="23"/>
  <c r="EJ72" i="23"/>
  <c r="EJ66" i="23"/>
  <c r="EJ82" i="23"/>
  <c r="EJ68" i="23"/>
  <c r="EJ85" i="23"/>
  <c r="EJ65" i="23"/>
  <c r="EJ83" i="23"/>
  <c r="EJ77" i="23"/>
  <c r="EJ69" i="23"/>
  <c r="EJ86" i="23"/>
  <c r="EJ67" i="23"/>
  <c r="EJ90" i="23"/>
  <c r="EJ50" i="23"/>
  <c r="EJ52" i="23"/>
  <c r="EJ44" i="23"/>
  <c r="EJ87" i="23"/>
  <c r="EJ19" i="23"/>
  <c r="EJ48" i="23"/>
  <c r="EJ74" i="23"/>
  <c r="EJ91" i="23"/>
  <c r="EJ45" i="23"/>
  <c r="EJ41" i="23"/>
  <c r="EJ26" i="23"/>
  <c r="EJ8" i="23"/>
  <c r="EJ5" i="23"/>
  <c r="EJ73" i="23"/>
  <c r="EJ57" i="23"/>
  <c r="EJ17" i="23"/>
  <c r="EJ59" i="23"/>
  <c r="EJ60" i="23"/>
  <c r="EJ63" i="23"/>
  <c r="EJ51" i="23"/>
  <c r="EJ4" i="23"/>
  <c r="EJ53" i="23"/>
  <c r="EJ9" i="23"/>
  <c r="EJ33" i="23"/>
  <c r="EJ81" i="23"/>
  <c r="EJ13" i="23"/>
  <c r="EJ12" i="23"/>
  <c r="EJ62" i="23"/>
  <c r="EJ29" i="23"/>
  <c r="EJ32" i="23"/>
  <c r="EJ11" i="23"/>
  <c r="EJ18" i="23"/>
  <c r="EJ54" i="23"/>
  <c r="EJ21" i="23"/>
  <c r="EJ56" i="23"/>
  <c r="EJ36" i="23"/>
  <c r="EJ6" i="23"/>
  <c r="EJ35" i="23"/>
  <c r="EJ15" i="23"/>
  <c r="EJ20" i="23"/>
  <c r="EJ39" i="23"/>
  <c r="EJ23" i="23"/>
  <c r="EJ10" i="23"/>
  <c r="EJ7" i="23"/>
  <c r="EJ38" i="23"/>
  <c r="EJ27" i="23"/>
  <c r="EJ30" i="23"/>
  <c r="EJ24" i="23"/>
  <c r="EJ14" i="23"/>
  <c r="EJ94" i="23"/>
  <c r="EJ47" i="23"/>
  <c r="ED77" i="23"/>
  <c r="ED74" i="23"/>
  <c r="ED71" i="23"/>
  <c r="ED68" i="23"/>
  <c r="ED65" i="23"/>
  <c r="ED62" i="23"/>
  <c r="ED90" i="23"/>
  <c r="ED94" i="23"/>
  <c r="ED87" i="23"/>
  <c r="ED92" i="23"/>
  <c r="ED78" i="23"/>
  <c r="ED91" i="23"/>
  <c r="ED82" i="23"/>
  <c r="ED81" i="23"/>
  <c r="ED58" i="23"/>
  <c r="ED66" i="23"/>
  <c r="ED55" i="23"/>
  <c r="ED85" i="23"/>
  <c r="ED52" i="23"/>
  <c r="ED51" i="23"/>
  <c r="ED37" i="23"/>
  <c r="ED27" i="23"/>
  <c r="ED24" i="23"/>
  <c r="ED21" i="23"/>
  <c r="ED18" i="23"/>
  <c r="ED61" i="23"/>
  <c r="ED48" i="23"/>
  <c r="ED34" i="23"/>
  <c r="ED89" i="23"/>
  <c r="ED86" i="23"/>
  <c r="ED83" i="23"/>
  <c r="ED79" i="23"/>
  <c r="ED76" i="23"/>
  <c r="ED75" i="23"/>
  <c r="ED50" i="23"/>
  <c r="ED49" i="23"/>
  <c r="ED88" i="23"/>
  <c r="ED63" i="23"/>
  <c r="ED84" i="23"/>
  <c r="ED72" i="23"/>
  <c r="ED60" i="23"/>
  <c r="ED42" i="23"/>
  <c r="ED41" i="23"/>
  <c r="ED40" i="23"/>
  <c r="ED93" i="23"/>
  <c r="ED67" i="23"/>
  <c r="ED53" i="23"/>
  <c r="ED45" i="23"/>
  <c r="ED44" i="23"/>
  <c r="ED43" i="23"/>
  <c r="ED73" i="23"/>
  <c r="ED69" i="23"/>
  <c r="ED54" i="23"/>
  <c r="ED25" i="23"/>
  <c r="ED64" i="23"/>
  <c r="ED26" i="23"/>
  <c r="ED28" i="23"/>
  <c r="ED17" i="23"/>
  <c r="ED12" i="23"/>
  <c r="ED9" i="23"/>
  <c r="ED6" i="23"/>
  <c r="ED80" i="23"/>
  <c r="ED56" i="23"/>
  <c r="ED70" i="23"/>
  <c r="ED36" i="23"/>
  <c r="ED35" i="23"/>
  <c r="ED16" i="23"/>
  <c r="ED4" i="23"/>
  <c r="ED15" i="23"/>
  <c r="ED10" i="23"/>
  <c r="ED59" i="23"/>
  <c r="ED14" i="23"/>
  <c r="ED19" i="23"/>
  <c r="ED20" i="23"/>
  <c r="ED33" i="23"/>
  <c r="ED57" i="23"/>
  <c r="ED47" i="23"/>
  <c r="ED46" i="23"/>
  <c r="ED39" i="23"/>
  <c r="ED38" i="23"/>
  <c r="ED11" i="23"/>
  <c r="ED29" i="23"/>
  <c r="ED8" i="23"/>
  <c r="ED5" i="23"/>
  <c r="ED30" i="23"/>
  <c r="ED31" i="23"/>
  <c r="ED32" i="23"/>
  <c r="ED22" i="23"/>
  <c r="ED13" i="23"/>
  <c r="ED23" i="23"/>
  <c r="ED7" i="23"/>
  <c r="E47" i="18"/>
  <c r="B49" i="18"/>
  <c r="D48" i="18"/>
  <c r="A49" i="18"/>
  <c r="C48" i="18"/>
  <c r="EW15" i="23"/>
  <c r="EW90" i="23"/>
  <c r="EW51" i="23"/>
  <c r="EW26" i="23"/>
  <c r="EW54" i="23"/>
  <c r="EW34" i="23"/>
  <c r="EW64" i="23"/>
  <c r="EW75" i="23"/>
  <c r="FA24" i="23"/>
  <c r="FA55" i="23"/>
  <c r="FA16" i="23"/>
  <c r="FA25" i="23"/>
  <c r="FA65" i="23"/>
  <c r="FA56" i="23"/>
  <c r="FA61" i="23"/>
  <c r="FE36" i="23"/>
  <c r="FE5" i="23"/>
  <c r="FE40" i="23"/>
  <c r="FE64" i="23"/>
  <c r="FE88" i="23"/>
  <c r="FE15" i="23"/>
  <c r="FE56" i="23"/>
  <c r="FE74" i="23"/>
  <c r="EV7" i="23"/>
  <c r="EV10" i="23"/>
  <c r="EV32" i="23"/>
  <c r="EV66" i="23"/>
  <c r="EV16" i="23"/>
  <c r="EV77" i="23"/>
  <c r="EV43" i="23"/>
  <c r="ES5" i="23"/>
  <c r="ES17" i="23"/>
  <c r="ES11" i="23"/>
  <c r="ES53" i="23"/>
  <c r="ES37" i="23"/>
  <c r="ES40" i="23"/>
  <c r="ES63" i="23"/>
  <c r="ES62" i="23"/>
  <c r="EY14" i="23"/>
  <c r="EY5" i="23"/>
  <c r="EY25" i="23"/>
  <c r="EY13" i="23"/>
  <c r="EY61" i="23"/>
  <c r="EY71" i="23"/>
  <c r="EY57" i="23"/>
  <c r="EY90" i="23"/>
  <c r="ER8" i="23"/>
  <c r="ER10" i="23"/>
  <c r="ER59" i="23"/>
  <c r="ER76" i="23"/>
  <c r="ER35" i="23"/>
  <c r="ER39" i="23"/>
  <c r="ER74" i="23"/>
  <c r="FA85" i="23"/>
  <c r="FE4" i="23"/>
  <c r="FE66" i="23"/>
  <c r="FE89" i="23"/>
  <c r="EV44" i="23"/>
  <c r="EV72" i="23"/>
  <c r="ES34" i="23"/>
  <c r="ES33" i="23"/>
  <c r="ES68" i="23"/>
  <c r="EY63" i="23"/>
  <c r="EY92" i="23"/>
  <c r="ER7" i="23"/>
  <c r="ER15" i="23"/>
  <c r="ER86" i="23"/>
  <c r="EW73" i="23"/>
  <c r="FA6" i="23"/>
  <c r="FA52" i="23"/>
  <c r="FE16" i="23"/>
  <c r="FE78" i="23"/>
  <c r="FE90" i="23"/>
  <c r="EV61" i="23"/>
  <c r="EV52" i="23"/>
  <c r="ES56" i="23"/>
  <c r="ES61" i="23"/>
  <c r="EY51" i="23"/>
  <c r="EY36" i="23"/>
  <c r="ER20" i="23"/>
  <c r="ER53" i="23"/>
  <c r="EW10" i="23"/>
  <c r="FA41" i="23"/>
  <c r="FA75" i="23"/>
  <c r="FE52" i="23"/>
  <c r="FE27" i="23"/>
  <c r="EV75" i="23"/>
  <c r="EV85" i="23"/>
  <c r="ES13" i="23"/>
  <c r="ES87" i="23"/>
  <c r="EY26" i="23"/>
  <c r="EY47" i="23"/>
  <c r="ER50" i="23"/>
  <c r="ER69" i="23"/>
  <c r="EW12" i="23"/>
  <c r="EW49" i="23"/>
  <c r="EW81" i="23"/>
  <c r="FA7" i="23"/>
  <c r="FA74" i="23"/>
  <c r="FE41" i="23"/>
  <c r="FE94" i="23"/>
  <c r="EV17" i="23"/>
  <c r="EV71" i="23"/>
  <c r="ES19" i="23"/>
  <c r="ES72" i="23"/>
  <c r="ES77" i="23"/>
  <c r="EY43" i="23"/>
  <c r="ER11" i="23"/>
  <c r="ER24" i="23"/>
  <c r="FE69" i="23"/>
  <c r="EV79" i="23"/>
  <c r="ES52" i="23"/>
  <c r="EY46" i="23"/>
  <c r="EY87" i="23"/>
  <c r="ER30" i="23"/>
  <c r="EW11" i="23"/>
  <c r="FA78" i="23"/>
  <c r="FE37" i="23"/>
  <c r="FE72" i="23"/>
  <c r="EV82" i="23"/>
  <c r="ES28" i="23"/>
  <c r="EY67" i="23"/>
  <c r="EY50" i="23"/>
  <c r="ER78" i="23"/>
  <c r="EW57" i="23"/>
  <c r="EW25" i="23"/>
  <c r="FA11" i="23"/>
  <c r="FE10" i="23"/>
  <c r="FE71" i="23"/>
  <c r="EV67" i="23"/>
  <c r="ES36" i="23"/>
  <c r="EY21" i="23"/>
  <c r="EY52" i="23"/>
  <c r="ER85" i="23"/>
  <c r="EW21" i="23"/>
  <c r="EW14" i="23"/>
  <c r="EW35" i="23"/>
  <c r="EW36" i="23"/>
  <c r="EW59" i="23"/>
  <c r="EW45" i="23"/>
  <c r="EW67" i="23"/>
  <c r="EW78" i="23"/>
  <c r="FA51" i="23"/>
  <c r="FA32" i="23"/>
  <c r="FA18" i="23"/>
  <c r="FA34" i="23"/>
  <c r="FA27" i="23"/>
  <c r="FA17" i="23"/>
  <c r="FA64" i="23"/>
  <c r="FE54" i="23"/>
  <c r="FE7" i="23"/>
  <c r="FE58" i="23"/>
  <c r="FE31" i="23"/>
  <c r="FE87" i="23"/>
  <c r="FE18" i="23"/>
  <c r="FE63" i="23"/>
  <c r="FE77" i="23"/>
  <c r="EV18" i="23"/>
  <c r="EV35" i="23"/>
  <c r="EV33" i="23"/>
  <c r="EV54" i="23"/>
  <c r="EV19" i="23"/>
  <c r="EV78" i="23"/>
  <c r="EV46" i="23"/>
  <c r="ES57" i="23"/>
  <c r="ES25" i="23"/>
  <c r="ES48" i="23"/>
  <c r="ES49" i="23"/>
  <c r="ES60" i="23"/>
  <c r="ES54" i="23"/>
  <c r="ES64" i="23"/>
  <c r="ES65" i="23"/>
  <c r="EY56" i="23"/>
  <c r="EY8" i="23"/>
  <c r="EY34" i="23"/>
  <c r="EY22" i="23"/>
  <c r="EY76" i="23"/>
  <c r="EY85" i="23"/>
  <c r="EY65" i="23"/>
  <c r="EY93" i="23"/>
  <c r="ER23" i="23"/>
  <c r="ER13" i="23"/>
  <c r="ER67" i="23"/>
  <c r="ER82" i="23"/>
  <c r="ER46" i="23"/>
  <c r="ER42" i="23"/>
  <c r="ER77" i="23"/>
  <c r="EW86" i="23"/>
  <c r="FA20" i="23"/>
  <c r="FE17" i="23"/>
  <c r="FE48" i="23"/>
  <c r="FE70" i="23"/>
  <c r="EV26" i="23"/>
  <c r="EV59" i="23"/>
  <c r="EV49" i="23"/>
  <c r="ES47" i="23"/>
  <c r="ES66" i="23"/>
  <c r="EY11" i="23"/>
  <c r="EY24" i="23"/>
  <c r="EY60" i="23"/>
  <c r="ER6" i="23"/>
  <c r="ER81" i="23"/>
  <c r="EW40" i="23"/>
  <c r="EW7" i="23"/>
  <c r="EW71" i="23"/>
  <c r="FA10" i="23"/>
  <c r="FA38" i="23"/>
  <c r="FA23" i="23"/>
  <c r="FE45" i="23"/>
  <c r="FE24" i="23"/>
  <c r="EV73" i="23"/>
  <c r="EV60" i="23"/>
  <c r="ES23" i="23"/>
  <c r="ES78" i="23"/>
  <c r="EY19" i="23"/>
  <c r="EY55" i="23"/>
  <c r="ER26" i="23"/>
  <c r="ER48" i="23"/>
  <c r="EW18" i="23"/>
  <c r="EW52" i="23"/>
  <c r="FA88" i="23"/>
  <c r="FA66" i="23"/>
  <c r="FA73" i="23"/>
  <c r="FE19" i="23"/>
  <c r="FE91" i="23"/>
  <c r="EV86" i="23"/>
  <c r="ES22" i="23"/>
  <c r="ES80" i="23"/>
  <c r="ES74" i="23"/>
  <c r="EY33" i="23"/>
  <c r="ER29" i="23"/>
  <c r="ER51" i="23"/>
  <c r="EW13" i="23"/>
  <c r="EW80" i="23"/>
  <c r="FA59" i="23"/>
  <c r="FA81" i="23"/>
  <c r="FA76" i="23"/>
  <c r="FE20" i="23"/>
  <c r="FE82" i="23"/>
  <c r="EV23" i="23"/>
  <c r="EV83" i="23"/>
  <c r="ES16" i="23"/>
  <c r="ES69" i="23"/>
  <c r="EY31" i="23"/>
  <c r="EY77" i="23"/>
  <c r="ER34" i="23"/>
  <c r="ER90" i="23"/>
  <c r="EV50" i="23"/>
  <c r="ES10" i="23"/>
  <c r="ES27" i="23"/>
  <c r="EY44" i="23"/>
  <c r="ER52" i="23"/>
  <c r="FA8" i="23"/>
  <c r="FE9" i="23"/>
  <c r="EV47" i="23"/>
  <c r="EV87" i="23"/>
  <c r="ES35" i="23"/>
  <c r="EY7" i="23"/>
  <c r="ER47" i="23"/>
  <c r="EW62" i="23"/>
  <c r="EW72" i="23"/>
  <c r="FA62" i="23"/>
  <c r="FE12" i="23"/>
  <c r="FE73" i="23"/>
  <c r="EV90" i="23"/>
  <c r="ES42" i="23"/>
  <c r="EY10" i="23"/>
  <c r="ER83" i="23"/>
  <c r="ER71" i="23"/>
  <c r="EW20" i="23"/>
  <c r="EW56" i="23"/>
  <c r="EW4" i="23"/>
  <c r="EW23" i="23"/>
  <c r="EW60" i="23"/>
  <c r="EW68" i="23"/>
  <c r="EW70" i="23"/>
  <c r="FA31" i="23"/>
  <c r="FA37" i="23"/>
  <c r="FA35" i="23"/>
  <c r="FA42" i="23"/>
  <c r="FA67" i="23"/>
  <c r="FE14" i="23"/>
  <c r="FE21" i="23"/>
  <c r="EV36" i="23"/>
  <c r="EV22" i="23"/>
  <c r="ES8" i="23"/>
  <c r="ES20" i="23"/>
  <c r="ES85" i="23"/>
  <c r="EY37" i="23"/>
  <c r="EY41" i="23"/>
  <c r="ER31" i="23"/>
  <c r="ER37" i="23"/>
  <c r="ER45" i="23"/>
  <c r="EW74" i="23"/>
  <c r="EW29" i="23"/>
  <c r="EW93" i="23"/>
  <c r="FA9" i="23"/>
  <c r="FA53" i="23"/>
  <c r="FA70" i="23"/>
  <c r="FE57" i="23"/>
  <c r="FE80" i="23"/>
  <c r="EV51" i="23"/>
  <c r="EV25" i="23"/>
  <c r="ES58" i="23"/>
  <c r="ES50" i="23"/>
  <c r="ES71" i="23"/>
  <c r="EY32" i="23"/>
  <c r="ER5" i="23"/>
  <c r="ER66" i="23"/>
  <c r="ER87" i="23"/>
  <c r="EW30" i="23"/>
  <c r="EW76" i="23"/>
  <c r="FA63" i="23"/>
  <c r="FE49" i="23"/>
  <c r="FE86" i="23"/>
  <c r="EV9" i="23"/>
  <c r="EV45" i="23"/>
  <c r="ES75" i="23"/>
  <c r="ES94" i="23"/>
  <c r="EY9" i="23"/>
  <c r="EY64" i="23"/>
  <c r="ER9" i="23"/>
  <c r="ER21" i="23"/>
  <c r="EW46" i="23"/>
  <c r="EW87" i="23"/>
  <c r="FA68" i="23"/>
  <c r="FA93" i="23"/>
  <c r="FA33" i="23"/>
  <c r="FE93" i="23"/>
  <c r="FE35" i="23"/>
  <c r="EV12" i="23"/>
  <c r="EV68" i="23"/>
  <c r="ES31" i="23"/>
  <c r="ES15" i="23"/>
  <c r="EY12" i="23"/>
  <c r="EY73" i="23"/>
  <c r="ER25" i="23"/>
  <c r="ER84" i="23"/>
  <c r="FE43" i="23"/>
  <c r="EV34" i="23"/>
  <c r="ES79" i="23"/>
  <c r="EY4" i="23"/>
  <c r="ER4" i="23"/>
  <c r="ER65" i="23"/>
  <c r="EW44" i="23"/>
  <c r="FA28" i="23"/>
  <c r="FA90" i="23"/>
  <c r="FE59" i="23"/>
  <c r="EV38" i="23"/>
  <c r="ES38" i="23"/>
  <c r="ES91" i="23"/>
  <c r="EY82" i="23"/>
  <c r="ER38" i="23"/>
  <c r="ER68" i="23"/>
  <c r="EW28" i="23"/>
  <c r="EW61" i="23"/>
  <c r="FA48" i="23"/>
  <c r="FE51" i="23"/>
  <c r="EV64" i="23"/>
  <c r="EV40" i="23"/>
  <c r="ES29" i="23"/>
  <c r="EY17" i="23"/>
  <c r="EY80" i="23"/>
  <c r="ER36" i="23"/>
  <c r="FE25" i="23"/>
  <c r="EV94" i="23"/>
  <c r="ES67" i="23"/>
  <c r="EY45" i="23"/>
  <c r="EY66" i="23"/>
  <c r="ER18" i="23"/>
  <c r="EW65" i="23"/>
  <c r="EW88" i="23"/>
  <c r="FA89" i="23"/>
  <c r="FA26" i="23"/>
  <c r="FE61" i="23"/>
  <c r="FE81" i="23"/>
  <c r="EV62" i="23"/>
  <c r="EV55" i="23"/>
  <c r="ES55" i="23"/>
  <c r="EY20" i="23"/>
  <c r="EY91" i="23"/>
  <c r="ER17" i="23"/>
  <c r="ER89" i="23"/>
  <c r="FE42" i="23"/>
  <c r="EV27" i="23"/>
  <c r="EV58" i="23"/>
  <c r="ES70" i="23"/>
  <c r="EY54" i="23"/>
  <c r="EY70" i="23"/>
  <c r="ER55" i="23"/>
  <c r="ER54" i="23"/>
  <c r="EV20" i="23"/>
  <c r="EV91" i="23"/>
  <c r="ES92" i="23"/>
  <c r="EY84" i="23"/>
  <c r="ER61" i="23"/>
  <c r="EW91" i="23"/>
  <c r="FA49" i="23"/>
  <c r="FE34" i="23"/>
  <c r="EV13" i="23"/>
  <c r="ES59" i="23"/>
  <c r="EY29" i="23"/>
  <c r="EY89" i="23"/>
  <c r="ER33" i="23"/>
  <c r="FA86" i="23"/>
  <c r="EV4" i="23"/>
  <c r="EV92" i="23"/>
  <c r="ES43" i="23"/>
  <c r="EY40" i="23"/>
  <c r="ER72" i="23"/>
  <c r="EW50" i="23"/>
  <c r="EW27" i="23"/>
  <c r="EW24" i="23"/>
  <c r="EW41" i="23"/>
  <c r="EW31" i="23"/>
  <c r="EW82" i="23"/>
  <c r="EW92" i="23"/>
  <c r="FA22" i="23"/>
  <c r="FA12" i="23"/>
  <c r="FA19" i="23"/>
  <c r="FA15" i="23"/>
  <c r="FA45" i="23"/>
  <c r="FA84" i="23"/>
  <c r="FA47" i="23"/>
  <c r="FA80" i="23"/>
  <c r="FE13" i="23"/>
  <c r="FE8" i="23"/>
  <c r="FE38" i="23"/>
  <c r="FE29" i="23"/>
  <c r="FE67" i="23"/>
  <c r="FE46" i="23"/>
  <c r="FE75" i="23"/>
  <c r="EV6" i="23"/>
  <c r="EV15" i="23"/>
  <c r="EV8" i="23"/>
  <c r="EV29" i="23"/>
  <c r="EV56" i="23"/>
  <c r="EV69" i="23"/>
  <c r="EV88" i="23"/>
  <c r="EV93" i="23"/>
  <c r="ES7" i="23"/>
  <c r="ES4" i="23"/>
  <c r="ES86" i="23"/>
  <c r="ES14" i="23"/>
  <c r="ES76" i="23"/>
  <c r="ES18" i="23"/>
  <c r="ES84" i="23"/>
  <c r="ES88" i="23"/>
  <c r="EY6" i="23"/>
  <c r="EY48" i="23"/>
  <c r="EY35" i="23"/>
  <c r="EY62" i="23"/>
  <c r="EY58" i="23"/>
  <c r="EY74" i="23"/>
  <c r="EY78" i="23"/>
  <c r="ER22" i="23"/>
  <c r="ER16" i="23"/>
  <c r="ER70" i="23"/>
  <c r="ER58" i="23"/>
  <c r="ER27" i="23"/>
  <c r="ER56" i="23"/>
  <c r="ER57" i="23"/>
  <c r="ER88" i="23"/>
  <c r="ER60" i="23"/>
  <c r="ER91" i="23"/>
  <c r="EW6" i="23"/>
  <c r="EW8" i="23"/>
  <c r="EW33" i="23"/>
  <c r="EW37" i="23"/>
  <c r="EW16" i="23"/>
  <c r="EW63" i="23"/>
  <c r="FA21" i="23"/>
  <c r="FA60" i="23"/>
  <c r="FA57" i="23"/>
  <c r="FA71" i="23"/>
  <c r="FE83" i="23"/>
  <c r="FE44" i="23"/>
  <c r="FE32" i="23"/>
  <c r="FE92" i="23"/>
  <c r="FE62" i="23"/>
  <c r="EV76" i="23"/>
  <c r="EV74" i="23"/>
  <c r="EV41" i="23"/>
  <c r="EV21" i="23"/>
  <c r="EV65" i="23"/>
  <c r="EV53" i="23"/>
  <c r="EV31" i="23"/>
  <c r="EV84" i="23"/>
  <c r="ES45" i="23"/>
  <c r="ES44" i="23"/>
  <c r="ES9" i="23"/>
  <c r="ES51" i="23"/>
  <c r="ES82" i="23"/>
  <c r="ES24" i="23"/>
  <c r="ES89" i="23"/>
  <c r="EY16" i="23"/>
  <c r="EY30" i="23"/>
  <c r="EY38" i="23"/>
  <c r="EY94" i="23"/>
  <c r="EY42" i="23"/>
  <c r="EY72" i="23"/>
  <c r="EY28" i="23"/>
  <c r="EY81" i="23"/>
  <c r="ER40" i="23"/>
  <c r="ER49" i="23"/>
  <c r="ER41" i="23"/>
  <c r="ER80" i="23"/>
  <c r="ER43" i="23"/>
  <c r="ER93" i="23"/>
  <c r="ER62" i="23"/>
  <c r="ER94" i="23"/>
  <c r="EW17" i="23"/>
  <c r="EW47" i="23"/>
  <c r="EW48" i="23"/>
  <c r="EW43" i="23"/>
  <c r="EW89" i="23"/>
  <c r="EW19" i="23"/>
  <c r="EW85" i="23"/>
  <c r="FA50" i="23"/>
  <c r="FA4" i="23"/>
  <c r="FA5" i="23"/>
  <c r="FA82" i="23"/>
  <c r="FA43" i="23"/>
  <c r="FA79" i="23"/>
  <c r="FA94" i="23"/>
  <c r="FE6" i="23"/>
  <c r="FE53" i="23"/>
  <c r="EV11" i="23"/>
  <c r="EV80" i="23"/>
  <c r="ES12" i="23"/>
  <c r="EY59" i="23"/>
  <c r="ER44" i="23"/>
  <c r="EW22" i="23"/>
  <c r="FA39" i="23"/>
  <c r="FE33" i="23"/>
  <c r="FE68" i="23"/>
  <c r="EV37" i="23"/>
  <c r="ES32" i="23"/>
  <c r="EY49" i="23"/>
  <c r="ER28" i="23"/>
  <c r="EW53" i="23"/>
  <c r="FA54" i="23"/>
  <c r="FE11" i="23"/>
  <c r="FE60" i="23"/>
  <c r="EV39" i="23"/>
  <c r="ES90" i="23"/>
  <c r="EY83" i="23"/>
  <c r="ER75" i="23"/>
  <c r="EW38" i="23"/>
  <c r="EW5" i="23"/>
  <c r="EW32" i="23"/>
  <c r="EW79" i="23"/>
  <c r="EW42" i="23"/>
  <c r="EW83" i="23"/>
  <c r="EW94" i="23"/>
  <c r="FA14" i="23"/>
  <c r="FA29" i="23"/>
  <c r="FA58" i="23"/>
  <c r="FA36" i="23"/>
  <c r="FA46" i="23"/>
  <c r="FA91" i="23"/>
  <c r="FA77" i="23"/>
  <c r="FA83" i="23"/>
  <c r="FE23" i="23"/>
  <c r="FE26" i="23"/>
  <c r="FE39" i="23"/>
  <c r="FE47" i="23"/>
  <c r="FE79" i="23"/>
  <c r="FE55" i="23"/>
  <c r="FE84" i="23"/>
  <c r="EV42" i="23"/>
  <c r="EV5" i="23"/>
  <c r="EV14" i="23"/>
  <c r="EV30" i="23"/>
  <c r="EV57" i="23"/>
  <c r="EV48" i="23"/>
  <c r="EV28" i="23"/>
  <c r="EV81" i="23"/>
  <c r="ES26" i="23"/>
  <c r="ES46" i="23"/>
  <c r="ES6" i="23"/>
  <c r="ES41" i="23"/>
  <c r="ES81" i="23"/>
  <c r="ES21" i="23"/>
  <c r="ES73" i="23"/>
  <c r="EY18" i="23"/>
  <c r="EY23" i="23"/>
  <c r="EY88" i="23"/>
  <c r="EY53" i="23"/>
  <c r="EY27" i="23"/>
  <c r="EY68" i="23"/>
  <c r="EY86" i="23"/>
  <c r="EY79" i="23"/>
  <c r="ER79" i="23"/>
  <c r="ER12" i="23"/>
  <c r="ER14" i="23"/>
  <c r="ER73" i="23"/>
  <c r="ER32" i="23"/>
  <c r="ER92" i="23"/>
  <c r="EW39" i="23"/>
  <c r="EW84" i="23"/>
  <c r="FA40" i="23"/>
  <c r="FA72" i="23"/>
  <c r="FA92" i="23"/>
  <c r="FA87" i="23"/>
  <c r="FE28" i="23"/>
  <c r="FE50" i="23"/>
  <c r="EW66" i="23"/>
  <c r="FA69" i="23"/>
  <c r="FE22" i="23"/>
  <c r="FE30" i="23"/>
  <c r="FE65" i="23"/>
  <c r="EV70" i="23"/>
  <c r="ES30" i="23"/>
  <c r="EY15" i="23"/>
  <c r="EY39" i="23"/>
  <c r="ER63" i="23"/>
  <c r="EW9" i="23"/>
  <c r="EW55" i="23"/>
  <c r="EW58" i="23"/>
  <c r="EW69" i="23"/>
  <c r="FA30" i="23"/>
  <c r="FE76" i="23"/>
  <c r="EV63" i="23"/>
  <c r="EV89" i="23"/>
  <c r="ES93" i="23"/>
  <c r="EY69" i="23"/>
  <c r="ER64" i="23"/>
  <c r="EW77" i="23"/>
  <c r="FA13" i="23"/>
  <c r="FA44" i="23"/>
  <c r="FE85" i="23"/>
  <c r="EV24" i="23"/>
  <c r="ES39" i="23"/>
  <c r="ES83" i="23"/>
  <c r="EY75" i="23"/>
  <c r="ER19" i="23"/>
  <c r="J47" i="18" l="1"/>
  <c r="I47" i="18"/>
  <c r="H47" i="18"/>
  <c r="G47" i="18"/>
  <c r="F47" i="18"/>
  <c r="K46" i="18"/>
  <c r="EY95" i="23"/>
  <c r="EY96" i="23"/>
  <c r="EY97" i="23"/>
  <c r="EV95" i="23"/>
  <c r="EV96" i="23"/>
  <c r="EV97" i="23"/>
  <c r="ER95" i="23"/>
  <c r="ER96" i="23"/>
  <c r="ER97" i="23"/>
  <c r="ES95" i="23"/>
  <c r="ES96" i="23"/>
  <c r="ES97" i="23"/>
  <c r="FA95" i="23"/>
  <c r="FA96" i="23"/>
  <c r="FA97" i="23"/>
  <c r="FE95" i="23"/>
  <c r="FE96" i="23"/>
  <c r="FE97" i="23"/>
  <c r="EW95" i="23"/>
  <c r="EW96" i="23"/>
  <c r="EW97" i="23"/>
  <c r="EN95" i="23"/>
  <c r="EN96" i="23"/>
  <c r="EN97" i="23"/>
  <c r="ET95" i="23"/>
  <c r="ET96" i="23"/>
  <c r="ET97" i="23"/>
  <c r="ET88" i="23"/>
  <c r="ET79" i="23"/>
  <c r="ET90" i="23"/>
  <c r="ET73" i="23"/>
  <c r="ET83" i="23"/>
  <c r="ET82" i="23"/>
  <c r="ET87" i="23"/>
  <c r="ET67" i="23"/>
  <c r="ET40" i="23"/>
  <c r="ET85" i="23"/>
  <c r="ET61" i="23"/>
  <c r="ET84" i="23"/>
  <c r="ET65" i="23"/>
  <c r="ET78" i="23"/>
  <c r="ET89" i="23"/>
  <c r="ET91" i="23"/>
  <c r="ET94" i="23"/>
  <c r="ET76" i="23"/>
  <c r="ET58" i="23"/>
  <c r="ET54" i="23"/>
  <c r="ET29" i="23"/>
  <c r="ET51" i="23"/>
  <c r="ET75" i="23"/>
  <c r="ET74" i="23"/>
  <c r="ET36" i="23"/>
  <c r="ET37" i="23"/>
  <c r="ET71" i="23"/>
  <c r="ET68" i="23"/>
  <c r="ET81" i="23"/>
  <c r="ET50" i="23"/>
  <c r="ET38" i="23"/>
  <c r="ET63" i="23"/>
  <c r="ET60" i="23"/>
  <c r="ET72" i="23"/>
  <c r="ET6" i="23"/>
  <c r="ET62" i="23"/>
  <c r="ET9" i="23"/>
  <c r="ET66" i="23"/>
  <c r="ET56" i="23"/>
  <c r="ET35" i="23"/>
  <c r="ET55" i="23"/>
  <c r="ET31" i="23"/>
  <c r="ET20" i="23"/>
  <c r="ET70" i="23"/>
  <c r="ET12" i="23"/>
  <c r="ET22" i="23"/>
  <c r="ET21" i="23"/>
  <c r="ET80" i="23"/>
  <c r="ET69" i="23"/>
  <c r="ET33" i="23"/>
  <c r="ET25" i="23"/>
  <c r="ET57" i="23"/>
  <c r="ET39" i="23"/>
  <c r="ET59" i="23"/>
  <c r="ET52" i="23"/>
  <c r="ET64" i="23"/>
  <c r="ET14" i="23"/>
  <c r="ET43" i="23"/>
  <c r="ET4" i="23"/>
  <c r="ET17" i="23"/>
  <c r="ET19" i="23"/>
  <c r="ET41" i="23"/>
  <c r="ET93" i="23"/>
  <c r="ET48" i="23"/>
  <c r="ET44" i="23"/>
  <c r="ET24" i="23"/>
  <c r="ET86" i="23"/>
  <c r="ET8" i="23"/>
  <c r="ET27" i="23"/>
  <c r="ET16" i="23"/>
  <c r="ET46" i="23"/>
  <c r="ET7" i="23"/>
  <c r="ET45" i="23"/>
  <c r="ET49" i="23"/>
  <c r="ET26" i="23"/>
  <c r="ET11" i="23"/>
  <c r="ET28" i="23"/>
  <c r="ET53" i="23"/>
  <c r="ET42" i="23"/>
  <c r="ET77" i="23"/>
  <c r="ET30" i="23"/>
  <c r="ET23" i="23"/>
  <c r="ET32" i="23"/>
  <c r="ET18" i="23"/>
  <c r="ET92" i="23"/>
  <c r="ET47" i="23"/>
  <c r="ET5" i="23"/>
  <c r="ET34" i="23"/>
  <c r="ET10" i="23"/>
  <c r="ET15" i="23"/>
  <c r="ET13" i="23"/>
  <c r="EP95" i="23"/>
  <c r="EP96" i="23"/>
  <c r="EP97" i="23"/>
  <c r="EP74" i="23"/>
  <c r="EP90" i="23"/>
  <c r="EP84" i="23"/>
  <c r="EP81" i="23"/>
  <c r="EP94" i="23"/>
  <c r="EP63" i="23"/>
  <c r="EP93" i="23"/>
  <c r="EP73" i="23"/>
  <c r="EP92" i="23"/>
  <c r="EP72" i="23"/>
  <c r="EP83" i="23"/>
  <c r="EP41" i="23"/>
  <c r="EP82" i="23"/>
  <c r="EP55" i="23"/>
  <c r="EP62" i="23"/>
  <c r="EP38" i="23"/>
  <c r="EP51" i="23"/>
  <c r="EP87" i="23"/>
  <c r="EP70" i="23"/>
  <c r="EP65" i="23"/>
  <c r="EP58" i="23"/>
  <c r="EP75" i="23"/>
  <c r="EP85" i="23"/>
  <c r="EP30" i="23"/>
  <c r="EP88" i="23"/>
  <c r="EP80" i="23"/>
  <c r="EP71" i="23"/>
  <c r="EP32" i="23"/>
  <c r="EP60" i="23"/>
  <c r="EP78" i="23"/>
  <c r="EP29" i="23"/>
  <c r="EP20" i="23"/>
  <c r="EP11" i="23"/>
  <c r="EP23" i="23"/>
  <c r="EP31" i="23"/>
  <c r="EP22" i="23"/>
  <c r="EP57" i="23"/>
  <c r="EP56" i="23"/>
  <c r="EP48" i="23"/>
  <c r="EP35" i="23"/>
  <c r="EP24" i="23"/>
  <c r="EP18" i="23"/>
  <c r="EP67" i="23"/>
  <c r="EP34" i="23"/>
  <c r="EP66" i="23"/>
  <c r="EP47" i="23"/>
  <c r="EP5" i="23"/>
  <c r="EP46" i="23"/>
  <c r="EP8" i="23"/>
  <c r="EP39" i="23"/>
  <c r="EP91" i="23"/>
  <c r="EP40" i="23"/>
  <c r="EP45" i="23"/>
  <c r="EP53" i="23"/>
  <c r="EP27" i="23"/>
  <c r="EP76" i="23"/>
  <c r="EP9" i="23"/>
  <c r="EP36" i="23"/>
  <c r="EP50" i="23"/>
  <c r="EP59" i="23"/>
  <c r="EP19" i="23"/>
  <c r="EP15" i="23"/>
  <c r="EP86" i="23"/>
  <c r="EP54" i="23"/>
  <c r="EP68" i="23"/>
  <c r="EP44" i="23"/>
  <c r="EP12" i="23"/>
  <c r="EP7" i="23"/>
  <c r="EP89" i="23"/>
  <c r="EP52" i="23"/>
  <c r="EP61" i="23"/>
  <c r="EP49" i="23"/>
  <c r="EP69" i="23"/>
  <c r="EP16" i="23"/>
  <c r="EP77" i="23"/>
  <c r="EP28" i="23"/>
  <c r="EP6" i="23"/>
  <c r="EP25" i="23"/>
  <c r="EP14" i="23"/>
  <c r="EP21" i="23"/>
  <c r="EP13" i="23"/>
  <c r="EP10" i="23"/>
  <c r="EP64" i="23"/>
  <c r="EP26" i="23"/>
  <c r="EP37" i="23"/>
  <c r="EP43" i="23"/>
  <c r="EP17" i="23"/>
  <c r="EP79" i="23"/>
  <c r="EP33" i="23"/>
  <c r="EP42" i="23"/>
  <c r="EP4" i="23"/>
  <c r="EN94" i="23"/>
  <c r="EN91" i="23"/>
  <c r="EN88" i="23"/>
  <c r="EN93" i="23"/>
  <c r="EN87" i="23"/>
  <c r="EN83" i="23"/>
  <c r="EN77" i="23"/>
  <c r="EN74" i="23"/>
  <c r="EN71" i="23"/>
  <c r="EN68" i="23"/>
  <c r="EN65" i="23"/>
  <c r="EN62" i="23"/>
  <c r="EN73" i="23"/>
  <c r="EN89" i="23"/>
  <c r="EN76" i="23"/>
  <c r="EN75" i="23"/>
  <c r="EN69" i="23"/>
  <c r="EN56" i="23"/>
  <c r="EN78" i="23"/>
  <c r="EN61" i="23"/>
  <c r="EN53" i="23"/>
  <c r="EN90" i="23"/>
  <c r="EN54" i="23"/>
  <c r="EN46" i="23"/>
  <c r="EN35" i="23"/>
  <c r="EN43" i="23"/>
  <c r="EN32" i="23"/>
  <c r="EN86" i="23"/>
  <c r="EN82" i="23"/>
  <c r="EN81" i="23"/>
  <c r="EN79" i="23"/>
  <c r="EN70" i="23"/>
  <c r="EN84" i="23"/>
  <c r="EN58" i="23"/>
  <c r="EN52" i="23"/>
  <c r="EN64" i="23"/>
  <c r="EN60" i="23"/>
  <c r="EN59" i="23"/>
  <c r="EN37" i="23"/>
  <c r="EN80" i="23"/>
  <c r="EN57" i="23"/>
  <c r="EN39" i="23"/>
  <c r="EN55" i="23"/>
  <c r="EN38" i="23"/>
  <c r="EN31" i="23"/>
  <c r="EN30" i="23"/>
  <c r="EN21" i="23"/>
  <c r="EN20" i="23"/>
  <c r="EN11" i="23"/>
  <c r="EN8" i="23"/>
  <c r="EN5" i="23"/>
  <c r="EN24" i="23"/>
  <c r="EN22" i="23"/>
  <c r="EN34" i="23"/>
  <c r="EN33" i="23"/>
  <c r="EN14" i="23"/>
  <c r="EN45" i="23"/>
  <c r="EN44" i="23"/>
  <c r="EN36" i="23"/>
  <c r="EN26" i="23"/>
  <c r="EN51" i="23"/>
  <c r="EN42" i="23"/>
  <c r="EN23" i="23"/>
  <c r="EN92" i="23"/>
  <c r="EN15" i="23"/>
  <c r="EN25" i="23"/>
  <c r="EN17" i="23"/>
  <c r="EN9" i="23"/>
  <c r="EN48" i="23"/>
  <c r="EN47" i="23"/>
  <c r="EN41" i="23"/>
  <c r="EN29" i="23"/>
  <c r="EN19" i="23"/>
  <c r="EN85" i="23"/>
  <c r="EN67" i="23"/>
  <c r="EN16" i="23"/>
  <c r="EN63" i="23"/>
  <c r="EN50" i="23"/>
  <c r="EN18" i="23"/>
  <c r="EN27" i="23"/>
  <c r="EN13" i="23"/>
  <c r="EN10" i="23"/>
  <c r="EN49" i="23"/>
  <c r="EN7" i="23"/>
  <c r="EN4" i="23"/>
  <c r="EN66" i="23"/>
  <c r="EN12" i="23"/>
  <c r="EN72" i="23"/>
  <c r="EN40" i="23"/>
  <c r="EN28" i="23"/>
  <c r="EN6" i="23"/>
  <c r="E48" i="18"/>
  <c r="B50" i="18"/>
  <c r="D49" i="18"/>
  <c r="A50" i="18"/>
  <c r="C49" i="18"/>
  <c r="FI93" i="23"/>
  <c r="FI6" i="23"/>
  <c r="FI24" i="23"/>
  <c r="FI40" i="23"/>
  <c r="FI79" i="23"/>
  <c r="FI22" i="23"/>
  <c r="FI85" i="23"/>
  <c r="FI81" i="23"/>
  <c r="FB12" i="23"/>
  <c r="FB9" i="23"/>
  <c r="FB60" i="23"/>
  <c r="FB36" i="23"/>
  <c r="FB74" i="23"/>
  <c r="FB56" i="23"/>
  <c r="FB75" i="23"/>
  <c r="FK6" i="23"/>
  <c r="FK16" i="23"/>
  <c r="FK33" i="23"/>
  <c r="FK40" i="23"/>
  <c r="FK41" i="23"/>
  <c r="FK62" i="23"/>
  <c r="FK42" i="23"/>
  <c r="FK85" i="23"/>
  <c r="FF67" i="23"/>
  <c r="FF50" i="23"/>
  <c r="FF39" i="23"/>
  <c r="FF45" i="23"/>
  <c r="FF31" i="23"/>
  <c r="FF32" i="23"/>
  <c r="FF71" i="23"/>
  <c r="FC7" i="23"/>
  <c r="FC63" i="23"/>
  <c r="FC15" i="23"/>
  <c r="FC56" i="23"/>
  <c r="FC29" i="23"/>
  <c r="FC46" i="23"/>
  <c r="FC75" i="23"/>
  <c r="FC87" i="23"/>
  <c r="FO35" i="23"/>
  <c r="FO19" i="23"/>
  <c r="FO16" i="23"/>
  <c r="FO8" i="23"/>
  <c r="FO58" i="23"/>
  <c r="FO76" i="23"/>
  <c r="FO85" i="23"/>
  <c r="FO91" i="23"/>
  <c r="FG31" i="23"/>
  <c r="FG13" i="23"/>
  <c r="FG50" i="23"/>
  <c r="FG60" i="23"/>
  <c r="FG66" i="23"/>
  <c r="FG51" i="23"/>
  <c r="FG93" i="23"/>
  <c r="FF48" i="23"/>
  <c r="FC65" i="23"/>
  <c r="FC39" i="23"/>
  <c r="FC47" i="23"/>
  <c r="FC41" i="23"/>
  <c r="FO51" i="23"/>
  <c r="FO26" i="23"/>
  <c r="FO59" i="23"/>
  <c r="FO86" i="23"/>
  <c r="FO94" i="23"/>
  <c r="FG41" i="23"/>
  <c r="FG35" i="23"/>
  <c r="FG54" i="23"/>
  <c r="FI49" i="23"/>
  <c r="FI27" i="23"/>
  <c r="FI37" i="23"/>
  <c r="FB10" i="23"/>
  <c r="FB5" i="23"/>
  <c r="FB83" i="23"/>
  <c r="FK58" i="23"/>
  <c r="FK11" i="23"/>
  <c r="FK94" i="23"/>
  <c r="FK60" i="23"/>
  <c r="FF63" i="23"/>
  <c r="FF56" i="23"/>
  <c r="FF57" i="23"/>
  <c r="FF77" i="23"/>
  <c r="FC12" i="23"/>
  <c r="FC60" i="23"/>
  <c r="FC80" i="23"/>
  <c r="FC92" i="23"/>
  <c r="FO14" i="23"/>
  <c r="FO29" i="23"/>
  <c r="FO41" i="23"/>
  <c r="FG38" i="23"/>
  <c r="FG27" i="23"/>
  <c r="FG82" i="23"/>
  <c r="FI38" i="23"/>
  <c r="FB34" i="23"/>
  <c r="FB71" i="23"/>
  <c r="FK30" i="23"/>
  <c r="FK75" i="23"/>
  <c r="FF6" i="23"/>
  <c r="FF86" i="23"/>
  <c r="FC66" i="23"/>
  <c r="FC93" i="23"/>
  <c r="FO43" i="23"/>
  <c r="FO30" i="23"/>
  <c r="FG63" i="23"/>
  <c r="FG76" i="23"/>
  <c r="FI50" i="23"/>
  <c r="FI64" i="23"/>
  <c r="FB11" i="23"/>
  <c r="FB89" i="23"/>
  <c r="FK23" i="23"/>
  <c r="FK93" i="23"/>
  <c r="FF9" i="23"/>
  <c r="FF87" i="23"/>
  <c r="FC5" i="23"/>
  <c r="FC88" i="23"/>
  <c r="FO77" i="23"/>
  <c r="FG5" i="23"/>
  <c r="FG71" i="23"/>
  <c r="FI14" i="23"/>
  <c r="FI47" i="23"/>
  <c r="FI87" i="23"/>
  <c r="FB23" i="23"/>
  <c r="FB46" i="23"/>
  <c r="FK47" i="23"/>
  <c r="FK24" i="23"/>
  <c r="FK77" i="23"/>
  <c r="FF7" i="23"/>
  <c r="FF92" i="23"/>
  <c r="FC13" i="23"/>
  <c r="FC28" i="23"/>
  <c r="FC91" i="23"/>
  <c r="FO42" i="23"/>
  <c r="FG14" i="23"/>
  <c r="FG32" i="23"/>
  <c r="FI67" i="23"/>
  <c r="FB90" i="23"/>
  <c r="FB87" i="23"/>
  <c r="FK56" i="23"/>
  <c r="FF81" i="23"/>
  <c r="FF88" i="23"/>
  <c r="FC17" i="23"/>
  <c r="FO21" i="23"/>
  <c r="FO83" i="23"/>
  <c r="FG12" i="23"/>
  <c r="FB21" i="23"/>
  <c r="FK36" i="23"/>
  <c r="FK72" i="23"/>
  <c r="FF55" i="23"/>
  <c r="FC32" i="23"/>
  <c r="FC83" i="23"/>
  <c r="FO60" i="23"/>
  <c r="FG53" i="23"/>
  <c r="FG62" i="23"/>
  <c r="FI18" i="23"/>
  <c r="FI21" i="23"/>
  <c r="FI68" i="23"/>
  <c r="FB15" i="23"/>
  <c r="FB69" i="23"/>
  <c r="FK13" i="23"/>
  <c r="FF22" i="23"/>
  <c r="FF29" i="23"/>
  <c r="FC84" i="23"/>
  <c r="FO38" i="23"/>
  <c r="FO82" i="23"/>
  <c r="FG22" i="23"/>
  <c r="FI62" i="23"/>
  <c r="FI41" i="23"/>
  <c r="FI74" i="23"/>
  <c r="FB26" i="23"/>
  <c r="FK15" i="23"/>
  <c r="FK70" i="23"/>
  <c r="FF44" i="23"/>
  <c r="FF68" i="23"/>
  <c r="FC72" i="23"/>
  <c r="FO36" i="23"/>
  <c r="FO81" i="23"/>
  <c r="FG47" i="23"/>
  <c r="FI17" i="23"/>
  <c r="FI15" i="23"/>
  <c r="FI30" i="23"/>
  <c r="FI20" i="23"/>
  <c r="FI76" i="23"/>
  <c r="FI25" i="23"/>
  <c r="FI89" i="23"/>
  <c r="FI84" i="23"/>
  <c r="FB40" i="23"/>
  <c r="FB29" i="23"/>
  <c r="FB61" i="23"/>
  <c r="FB82" i="23"/>
  <c r="FB80" i="23"/>
  <c r="FB64" i="23"/>
  <c r="FB78" i="23"/>
  <c r="FK46" i="23"/>
  <c r="FK27" i="23"/>
  <c r="FK61" i="23"/>
  <c r="FK65" i="23"/>
  <c r="FK53" i="23"/>
  <c r="FK71" i="23"/>
  <c r="FK66" i="23"/>
  <c r="FK81" i="23"/>
  <c r="FF41" i="23"/>
  <c r="FF66" i="23"/>
  <c r="FF20" i="23"/>
  <c r="FF61" i="23"/>
  <c r="FF43" i="23"/>
  <c r="FF74" i="23"/>
  <c r="FC35" i="23"/>
  <c r="FC30" i="23"/>
  <c r="FC67" i="23"/>
  <c r="FC89" i="23"/>
  <c r="FO7" i="23"/>
  <c r="FO11" i="23"/>
  <c r="FO90" i="23"/>
  <c r="FG49" i="23"/>
  <c r="FG20" i="23"/>
  <c r="FG80" i="23"/>
  <c r="FG74" i="23"/>
  <c r="FI42" i="23"/>
  <c r="FI77" i="23"/>
  <c r="FI88" i="23"/>
  <c r="FB4" i="23"/>
  <c r="FB68" i="23"/>
  <c r="FK52" i="23"/>
  <c r="FK22" i="23"/>
  <c r="FK79" i="23"/>
  <c r="FK91" i="23"/>
  <c r="FF11" i="23"/>
  <c r="FF93" i="23"/>
  <c r="FF59" i="23"/>
  <c r="FC34" i="23"/>
  <c r="FC68" i="23"/>
  <c r="FC48" i="23"/>
  <c r="FC57" i="23"/>
  <c r="FO24" i="23"/>
  <c r="FO23" i="23"/>
  <c r="FO92" i="23"/>
  <c r="FG24" i="23"/>
  <c r="FG36" i="23"/>
  <c r="FG91" i="23"/>
  <c r="FI48" i="23"/>
  <c r="FB59" i="23"/>
  <c r="FK45" i="23"/>
  <c r="FK37" i="23"/>
  <c r="FF36" i="23"/>
  <c r="FF76" i="23"/>
  <c r="FC10" i="23"/>
  <c r="FC51" i="23"/>
  <c r="FO68" i="23"/>
  <c r="FG21" i="23"/>
  <c r="FG68" i="23"/>
  <c r="FI56" i="23"/>
  <c r="FI80" i="23"/>
  <c r="FB42" i="23"/>
  <c r="FB45" i="23"/>
  <c r="FK9" i="23"/>
  <c r="FK74" i="23"/>
  <c r="FF4" i="23"/>
  <c r="FF75" i="23"/>
  <c r="FC14" i="23"/>
  <c r="FC71" i="23"/>
  <c r="FO17" i="23"/>
  <c r="FO66" i="23"/>
  <c r="FG56" i="23"/>
  <c r="FG86" i="23"/>
  <c r="FI73" i="23"/>
  <c r="FB54" i="23"/>
  <c r="FB76" i="23"/>
  <c r="FK73" i="23"/>
  <c r="FK78" i="23"/>
  <c r="FF49" i="23"/>
  <c r="FF69" i="23"/>
  <c r="FC9" i="23"/>
  <c r="FC90" i="23"/>
  <c r="FO70" i="23"/>
  <c r="FO69" i="23"/>
  <c r="FG84" i="23"/>
  <c r="FG90" i="23"/>
  <c r="FB20" i="23"/>
  <c r="FB63" i="23"/>
  <c r="FK44" i="23"/>
  <c r="FF37" i="23"/>
  <c r="FF84" i="23"/>
  <c r="FC53" i="23"/>
  <c r="FO47" i="23"/>
  <c r="FO57" i="23"/>
  <c r="FG7" i="23"/>
  <c r="FG92" i="23"/>
  <c r="FI61" i="23"/>
  <c r="FI65" i="23"/>
  <c r="FB39" i="23"/>
  <c r="FK32" i="23"/>
  <c r="FK39" i="23"/>
  <c r="FF5" i="23"/>
  <c r="FF89" i="23"/>
  <c r="FC25" i="23"/>
  <c r="FO10" i="23"/>
  <c r="FO93" i="23"/>
  <c r="FG30" i="23"/>
  <c r="FI57" i="23"/>
  <c r="FI70" i="23"/>
  <c r="FI75" i="23"/>
  <c r="FB65" i="23"/>
  <c r="FK89" i="23"/>
  <c r="FK50" i="23"/>
  <c r="FF27" i="23"/>
  <c r="FC6" i="23"/>
  <c r="FC76" i="23"/>
  <c r="FO65" i="23"/>
  <c r="FG17" i="23"/>
  <c r="FG69" i="23"/>
  <c r="FI26" i="23"/>
  <c r="FI71" i="23"/>
  <c r="FB22" i="23"/>
  <c r="FB50" i="23"/>
  <c r="FK49" i="23"/>
  <c r="FK31" i="23"/>
  <c r="FF18" i="23"/>
  <c r="FC85" i="23"/>
  <c r="FO9" i="23"/>
  <c r="FO73" i="23"/>
  <c r="FG44" i="23"/>
  <c r="FI29" i="23"/>
  <c r="FI86" i="23"/>
  <c r="FB28" i="23"/>
  <c r="FB85" i="23"/>
  <c r="FO67" i="23"/>
  <c r="FG45" i="23"/>
  <c r="FG77" i="23"/>
  <c r="FI83" i="23"/>
  <c r="FB8" i="23"/>
  <c r="FB88" i="23"/>
  <c r="FK51" i="23"/>
  <c r="FK90" i="23"/>
  <c r="FF33" i="23"/>
  <c r="FC4" i="23"/>
  <c r="FC50" i="23"/>
  <c r="FO4" i="23"/>
  <c r="FO63" i="23"/>
  <c r="FG48" i="23"/>
  <c r="FG83" i="23"/>
  <c r="FI23" i="23"/>
  <c r="FB25" i="23"/>
  <c r="FB77" i="23"/>
  <c r="FK55" i="23"/>
  <c r="FK76" i="23"/>
  <c r="FF54" i="23"/>
  <c r="FC54" i="23"/>
  <c r="FC55" i="23"/>
  <c r="FO62" i="23"/>
  <c r="FO49" i="23"/>
  <c r="FG16" i="23"/>
  <c r="FG85" i="23"/>
  <c r="FI5" i="23"/>
  <c r="FI54" i="23"/>
  <c r="FB7" i="23"/>
  <c r="FB41" i="23"/>
  <c r="FF78" i="23"/>
  <c r="FC8" i="23"/>
  <c r="FO48" i="23"/>
  <c r="FO52" i="23"/>
  <c r="FG52" i="23"/>
  <c r="FG70" i="23"/>
  <c r="FB31" i="23"/>
  <c r="FB73" i="23"/>
  <c r="FK7" i="23"/>
  <c r="FF16" i="23"/>
  <c r="FF85" i="23"/>
  <c r="FC21" i="23"/>
  <c r="FO33" i="23"/>
  <c r="FO78" i="23"/>
  <c r="FG64" i="23"/>
  <c r="FI44" i="23"/>
  <c r="FI51" i="23"/>
  <c r="FB51" i="23"/>
  <c r="FB92" i="23"/>
  <c r="FK57" i="23"/>
  <c r="FF58" i="23"/>
  <c r="FC23" i="23"/>
  <c r="FC49" i="23"/>
  <c r="FO50" i="23"/>
  <c r="FG15" i="23"/>
  <c r="FI31" i="23"/>
  <c r="FI16" i="23"/>
  <c r="FB6" i="23"/>
  <c r="FB30" i="23"/>
  <c r="FK25" i="23"/>
  <c r="FF10" i="23"/>
  <c r="FF65" i="23"/>
  <c r="FC37" i="23"/>
  <c r="FO46" i="23"/>
  <c r="FO79" i="23"/>
  <c r="FG46" i="23"/>
  <c r="FI59" i="23"/>
  <c r="FI19" i="23"/>
  <c r="FB52" i="23"/>
  <c r="FB72" i="23"/>
  <c r="FK21" i="23"/>
  <c r="FF38" i="23"/>
  <c r="FF91" i="23"/>
  <c r="FC45" i="23"/>
  <c r="FO31" i="23"/>
  <c r="FO88" i="23"/>
  <c r="FG55" i="23"/>
  <c r="FI52" i="23"/>
  <c r="FI46" i="23"/>
  <c r="FI9" i="23"/>
  <c r="FI94" i="23"/>
  <c r="FB19" i="23"/>
  <c r="FB32" i="23"/>
  <c r="FB70" i="23"/>
  <c r="FK59" i="23"/>
  <c r="FK92" i="23"/>
  <c r="FF35" i="23"/>
  <c r="FF60" i="23"/>
  <c r="FC27" i="23"/>
  <c r="FC62" i="23"/>
  <c r="FO22" i="23"/>
  <c r="FO74" i="23"/>
  <c r="FG42" i="23"/>
  <c r="FG29" i="23"/>
  <c r="FI39" i="23"/>
  <c r="FI82" i="23"/>
  <c r="FB35" i="23"/>
  <c r="FB79" i="23"/>
  <c r="FK48" i="23"/>
  <c r="FK87" i="23"/>
  <c r="FF53" i="23"/>
  <c r="FF70" i="23"/>
  <c r="FC42" i="23"/>
  <c r="FC74" i="23"/>
  <c r="FO45" i="23"/>
  <c r="FO44" i="23"/>
  <c r="FG26" i="23"/>
  <c r="FG40" i="23"/>
  <c r="FI90" i="23"/>
  <c r="FB16" i="23"/>
  <c r="FB93" i="23"/>
  <c r="FK19" i="23"/>
  <c r="FK38" i="23"/>
  <c r="FF8" i="23"/>
  <c r="FF12" i="23"/>
  <c r="FF94" i="23"/>
  <c r="FC20" i="23"/>
  <c r="FC73" i="23"/>
  <c r="FO32" i="23"/>
  <c r="FO89" i="23"/>
  <c r="FG28" i="23"/>
  <c r="FG72" i="23"/>
  <c r="FI69" i="23"/>
  <c r="FB43" i="23"/>
  <c r="FK26" i="23"/>
  <c r="FK28" i="23"/>
  <c r="FF47" i="23"/>
  <c r="FC81" i="23"/>
  <c r="FC38" i="23"/>
  <c r="FO28" i="23"/>
  <c r="FG18" i="23"/>
  <c r="FG75" i="23"/>
  <c r="FI11" i="23"/>
  <c r="FI58" i="23"/>
  <c r="FB38" i="23"/>
  <c r="FB66" i="23"/>
  <c r="FK10" i="23"/>
  <c r="FF23" i="23"/>
  <c r="FF62" i="23"/>
  <c r="FC18" i="23"/>
  <c r="FO37" i="23"/>
  <c r="FO84" i="23"/>
  <c r="FG19" i="23"/>
  <c r="FB53" i="23"/>
  <c r="FK29" i="23"/>
  <c r="FK63" i="23"/>
  <c r="FF21" i="23"/>
  <c r="FF90" i="23"/>
  <c r="FC26" i="23"/>
  <c r="FO18" i="23"/>
  <c r="FO87" i="23"/>
  <c r="FG79" i="23"/>
  <c r="FI78" i="23"/>
  <c r="FB44" i="23"/>
  <c r="FK17" i="23"/>
  <c r="FF15" i="23"/>
  <c r="FF40" i="23"/>
  <c r="FC19" i="23"/>
  <c r="FC86" i="23"/>
  <c r="FO55" i="23"/>
  <c r="FG10" i="23"/>
  <c r="FG73" i="23"/>
  <c r="FI43" i="23"/>
  <c r="FI28" i="23"/>
  <c r="FI4" i="23"/>
  <c r="FI92" i="23"/>
  <c r="FI34" i="23"/>
  <c r="FI91" i="23"/>
  <c r="FI63" i="23"/>
  <c r="FB33" i="23"/>
  <c r="FB27" i="23"/>
  <c r="FB55" i="23"/>
  <c r="FB17" i="23"/>
  <c r="FB67" i="23"/>
  <c r="FB57" i="23"/>
  <c r="FB91" i="23"/>
  <c r="FB81" i="23"/>
  <c r="FK5" i="23"/>
  <c r="FK20" i="23"/>
  <c r="FK12" i="23"/>
  <c r="FK69" i="23"/>
  <c r="FK64" i="23"/>
  <c r="FK82" i="23"/>
  <c r="FK67" i="23"/>
  <c r="FF26" i="23"/>
  <c r="FF24" i="23"/>
  <c r="FF42" i="23"/>
  <c r="FF19" i="23"/>
  <c r="FF30" i="23"/>
  <c r="FF64" i="23"/>
  <c r="FF72" i="23"/>
  <c r="FF79" i="23"/>
  <c r="FC52" i="23"/>
  <c r="FC40" i="23"/>
  <c r="FC36" i="23"/>
  <c r="FC11" i="23"/>
  <c r="FC44" i="23"/>
  <c r="FC70" i="23"/>
  <c r="FC59" i="23"/>
  <c r="FC94" i="23"/>
  <c r="FO6" i="23"/>
  <c r="FO12" i="23"/>
  <c r="FO15" i="23"/>
  <c r="FO56" i="23"/>
  <c r="FO53" i="23"/>
  <c r="FO71" i="23"/>
  <c r="FO72" i="23"/>
  <c r="FG39" i="23"/>
  <c r="FG67" i="23"/>
  <c r="FG11" i="23"/>
  <c r="FG6" i="23"/>
  <c r="FG33" i="23"/>
  <c r="FG78" i="23"/>
  <c r="FG58" i="23"/>
  <c r="FG88" i="23"/>
  <c r="FI8" i="23"/>
  <c r="FI33" i="23"/>
  <c r="FI7" i="23"/>
  <c r="FI35" i="23"/>
  <c r="FI45" i="23"/>
  <c r="FI55" i="23"/>
  <c r="FI66" i="23"/>
  <c r="FB13" i="23"/>
  <c r="FB14" i="23"/>
  <c r="FB58" i="23"/>
  <c r="FB18" i="23"/>
  <c r="FB24" i="23"/>
  <c r="FB62" i="23"/>
  <c r="FB86" i="23"/>
  <c r="FB84" i="23"/>
  <c r="FK14" i="23"/>
  <c r="FK54" i="23"/>
  <c r="FK34" i="23"/>
  <c r="FK4" i="23"/>
  <c r="FK68" i="23"/>
  <c r="FK80" i="23"/>
  <c r="FK86" i="23"/>
  <c r="FF28" i="23"/>
  <c r="FF52" i="23"/>
  <c r="FF13" i="23"/>
  <c r="FF46" i="23"/>
  <c r="FF34" i="23"/>
  <c r="FF80" i="23"/>
  <c r="FF73" i="23"/>
  <c r="FF82" i="23"/>
  <c r="FC31" i="23"/>
  <c r="FC78" i="23"/>
  <c r="FC43" i="23"/>
  <c r="FC16" i="23"/>
  <c r="FC79" i="23"/>
  <c r="FC77" i="23"/>
  <c r="FC82" i="23"/>
  <c r="FO13" i="23"/>
  <c r="FO20" i="23"/>
  <c r="FO34" i="23"/>
  <c r="FO25" i="23"/>
  <c r="FO27" i="23"/>
  <c r="FO54" i="23"/>
  <c r="FO80" i="23"/>
  <c r="FO75" i="23"/>
  <c r="FG8" i="23"/>
  <c r="FG23" i="23"/>
  <c r="FG57" i="23"/>
  <c r="FG9" i="23"/>
  <c r="FG59" i="23"/>
  <c r="FG81" i="23"/>
  <c r="FG61" i="23"/>
  <c r="FG89" i="23"/>
  <c r="FI12" i="23"/>
  <c r="FI32" i="23"/>
  <c r="FI60" i="23"/>
  <c r="FI10" i="23"/>
  <c r="FI36" i="23"/>
  <c r="FI53" i="23"/>
  <c r="FB37" i="23"/>
  <c r="FK35" i="23"/>
  <c r="FK88" i="23"/>
  <c r="FF51" i="23"/>
  <c r="FC33" i="23"/>
  <c r="FC64" i="23"/>
  <c r="FO40" i="23"/>
  <c r="FG65" i="23"/>
  <c r="FG94" i="23"/>
  <c r="FI13" i="23"/>
  <c r="FI72" i="23"/>
  <c r="FB49" i="23"/>
  <c r="FB94" i="23"/>
  <c r="FK18" i="23"/>
  <c r="FF25" i="23"/>
  <c r="FF83" i="23"/>
  <c r="FC69" i="23"/>
  <c r="FO39" i="23"/>
  <c r="FO61" i="23"/>
  <c r="FG43" i="23"/>
  <c r="FG87" i="23"/>
  <c r="FB47" i="23"/>
  <c r="FK43" i="23"/>
  <c r="FK83" i="23"/>
  <c r="FF17" i="23"/>
  <c r="FC24" i="23"/>
  <c r="FC58" i="23"/>
  <c r="FO64" i="23"/>
  <c r="FG4" i="23"/>
  <c r="FG34" i="23"/>
  <c r="FB48" i="23"/>
  <c r="FK8" i="23"/>
  <c r="FK84" i="23"/>
  <c r="FF14" i="23"/>
  <c r="FC22" i="23"/>
  <c r="FC61" i="23"/>
  <c r="FO5" i="23"/>
  <c r="FG25" i="23"/>
  <c r="FG37" i="23"/>
  <c r="J48" i="18" l="1"/>
  <c r="I48" i="18"/>
  <c r="H48" i="18"/>
  <c r="G48" i="18"/>
  <c r="F48" i="18"/>
  <c r="K47" i="18"/>
  <c r="FG95" i="23"/>
  <c r="FG96" i="23"/>
  <c r="FG97" i="23"/>
  <c r="FO95" i="23"/>
  <c r="FO96" i="23"/>
  <c r="FO97" i="23"/>
  <c r="FK95" i="23"/>
  <c r="FK96" i="23"/>
  <c r="FK97" i="23"/>
  <c r="FC95" i="23"/>
  <c r="FC96" i="23"/>
  <c r="FC97" i="23"/>
  <c r="FB95" i="23"/>
  <c r="FB96" i="23"/>
  <c r="FB97" i="23"/>
  <c r="FF95" i="23"/>
  <c r="FF96" i="23"/>
  <c r="FF97" i="23"/>
  <c r="FI95" i="23"/>
  <c r="FI96" i="23"/>
  <c r="FI97" i="23"/>
  <c r="EX95" i="23"/>
  <c r="EX96" i="23"/>
  <c r="EX97" i="23"/>
  <c r="EZ95" i="23"/>
  <c r="EZ96" i="23"/>
  <c r="EZ97" i="23"/>
  <c r="EZ86" i="23"/>
  <c r="EZ70" i="23"/>
  <c r="EZ90" i="23"/>
  <c r="EZ36" i="23"/>
  <c r="EZ38" i="23"/>
  <c r="EZ92" i="23"/>
  <c r="EZ78" i="23"/>
  <c r="EZ20" i="23"/>
  <c r="EZ35" i="23"/>
  <c r="EZ32" i="23"/>
  <c r="EZ56" i="23"/>
  <c r="EZ29" i="23"/>
  <c r="EZ79" i="23"/>
  <c r="EZ59" i="23"/>
  <c r="EZ88" i="23"/>
  <c r="EZ93" i="23"/>
  <c r="EZ80" i="23"/>
  <c r="EZ53" i="23"/>
  <c r="EZ44" i="23"/>
  <c r="EZ74" i="23"/>
  <c r="EZ40" i="23"/>
  <c r="EZ26" i="23"/>
  <c r="EZ64" i="23"/>
  <c r="EZ61" i="23"/>
  <c r="EZ62" i="23"/>
  <c r="EZ52" i="23"/>
  <c r="EZ27" i="23"/>
  <c r="EZ94" i="23"/>
  <c r="EZ65" i="23"/>
  <c r="EZ83" i="23"/>
  <c r="EZ55" i="23"/>
  <c r="EZ54" i="23"/>
  <c r="EZ73" i="23"/>
  <c r="EZ49" i="23"/>
  <c r="EZ77" i="23"/>
  <c r="EZ67" i="23"/>
  <c r="EZ43" i="23"/>
  <c r="EZ37" i="23"/>
  <c r="EZ76" i="23"/>
  <c r="EZ75" i="23"/>
  <c r="EZ63" i="23"/>
  <c r="EZ47" i="23"/>
  <c r="EZ14" i="23"/>
  <c r="EZ31" i="23"/>
  <c r="EZ82" i="23"/>
  <c r="EZ23" i="23"/>
  <c r="EZ18" i="23"/>
  <c r="EZ71" i="23"/>
  <c r="EZ85" i="23"/>
  <c r="EZ42" i="23"/>
  <c r="EZ15" i="23"/>
  <c r="EZ10" i="23"/>
  <c r="EZ19" i="23"/>
  <c r="EZ60" i="23"/>
  <c r="EZ89" i="23"/>
  <c r="EZ58" i="23"/>
  <c r="EZ81" i="23"/>
  <c r="EZ25" i="23"/>
  <c r="EZ16" i="23"/>
  <c r="EZ46" i="23"/>
  <c r="EZ7" i="23"/>
  <c r="EZ57" i="23"/>
  <c r="EZ17" i="23"/>
  <c r="EZ72" i="23"/>
  <c r="EZ66" i="23"/>
  <c r="EZ51" i="23"/>
  <c r="EZ33" i="23"/>
  <c r="EZ41" i="23"/>
  <c r="EZ91" i="23"/>
  <c r="EZ21" i="23"/>
  <c r="EZ68" i="23"/>
  <c r="EZ87" i="23"/>
  <c r="EZ28" i="23"/>
  <c r="EZ69" i="23"/>
  <c r="EZ34" i="23"/>
  <c r="EZ39" i="23"/>
  <c r="EZ5" i="23"/>
  <c r="EZ4" i="23"/>
  <c r="EZ6" i="23"/>
  <c r="EZ22" i="23"/>
  <c r="EZ30" i="23"/>
  <c r="EZ9" i="23"/>
  <c r="EZ11" i="23"/>
  <c r="EZ48" i="23"/>
  <c r="EZ24" i="23"/>
  <c r="EZ50" i="23"/>
  <c r="EZ45" i="23"/>
  <c r="EZ84" i="23"/>
  <c r="EZ13" i="23"/>
  <c r="EZ8" i="23"/>
  <c r="EZ12" i="23"/>
  <c r="FD95" i="23"/>
  <c r="FD96" i="23"/>
  <c r="FD97" i="23"/>
  <c r="FD85" i="23"/>
  <c r="FD82" i="23"/>
  <c r="FD79" i="23"/>
  <c r="FD60" i="23"/>
  <c r="FD51" i="23"/>
  <c r="FD42" i="23"/>
  <c r="FD33" i="23"/>
  <c r="FD92" i="23"/>
  <c r="FD75" i="23"/>
  <c r="FD81" i="23"/>
  <c r="FD86" i="23"/>
  <c r="FD93" i="23"/>
  <c r="FD30" i="23"/>
  <c r="FD57" i="23"/>
  <c r="FD54" i="23"/>
  <c r="FD74" i="23"/>
  <c r="FD61" i="23"/>
  <c r="FD80" i="23"/>
  <c r="FD48" i="23"/>
  <c r="FD38" i="23"/>
  <c r="FD49" i="23"/>
  <c r="FD72" i="23"/>
  <c r="FD35" i="23"/>
  <c r="FD73" i="23"/>
  <c r="FD39" i="23"/>
  <c r="FD62" i="23"/>
  <c r="FD58" i="23"/>
  <c r="FD27" i="23"/>
  <c r="FD91" i="23"/>
  <c r="FD59" i="23"/>
  <c r="FD70" i="23"/>
  <c r="FD90" i="23"/>
  <c r="FD31" i="23"/>
  <c r="FD88" i="23"/>
  <c r="FD77" i="23"/>
  <c r="FD45" i="23"/>
  <c r="FD63" i="23"/>
  <c r="FD56" i="23"/>
  <c r="FD36" i="23"/>
  <c r="FD15" i="23"/>
  <c r="FD24" i="23"/>
  <c r="FD68" i="23"/>
  <c r="FD50" i="23"/>
  <c r="FD84" i="23"/>
  <c r="FD69" i="23"/>
  <c r="FD18" i="23"/>
  <c r="FD44" i="23"/>
  <c r="FD23" i="23"/>
  <c r="FD78" i="23"/>
  <c r="FD47" i="23"/>
  <c r="FD29" i="23"/>
  <c r="FD87" i="23"/>
  <c r="FD89" i="23"/>
  <c r="FD76" i="23"/>
  <c r="FD19" i="23"/>
  <c r="FD94" i="23"/>
  <c r="FD46" i="23"/>
  <c r="FD32" i="23"/>
  <c r="FD14" i="23"/>
  <c r="FD21" i="23"/>
  <c r="FD40" i="23"/>
  <c r="FD65" i="23"/>
  <c r="FD22" i="23"/>
  <c r="FD52" i="23"/>
  <c r="FD37" i="23"/>
  <c r="FD6" i="23"/>
  <c r="FD71" i="23"/>
  <c r="FD17" i="23"/>
  <c r="FD10" i="23"/>
  <c r="FD34" i="23"/>
  <c r="FD11" i="23"/>
  <c r="FD13" i="23"/>
  <c r="FD64" i="23"/>
  <c r="FD41" i="23"/>
  <c r="FD66" i="23"/>
  <c r="FD12" i="23"/>
  <c r="FD83" i="23"/>
  <c r="FD7" i="23"/>
  <c r="FD20" i="23"/>
  <c r="FD8" i="23"/>
  <c r="FD4" i="23"/>
  <c r="FD25" i="23"/>
  <c r="FD9" i="23"/>
  <c r="FD43" i="23"/>
  <c r="FD53" i="23"/>
  <c r="FD67" i="23"/>
  <c r="FD16" i="23"/>
  <c r="FD28" i="23"/>
  <c r="FD55" i="23"/>
  <c r="FD5" i="23"/>
  <c r="FD26" i="23"/>
  <c r="EX93" i="23"/>
  <c r="EX92" i="23"/>
  <c r="EX91" i="23"/>
  <c r="EX87" i="23"/>
  <c r="EX76" i="23"/>
  <c r="EX73" i="23"/>
  <c r="EX70" i="23"/>
  <c r="EX67" i="23"/>
  <c r="EX64" i="23"/>
  <c r="EX61" i="23"/>
  <c r="EX78" i="23"/>
  <c r="EX75" i="23"/>
  <c r="EX72" i="23"/>
  <c r="EX69" i="23"/>
  <c r="EX66" i="23"/>
  <c r="EX63" i="23"/>
  <c r="EX94" i="23"/>
  <c r="EX74" i="23"/>
  <c r="EX84" i="23"/>
  <c r="EX59" i="23"/>
  <c r="EX58" i="23"/>
  <c r="EX44" i="23"/>
  <c r="EX30" i="23"/>
  <c r="EX26" i="23"/>
  <c r="EX23" i="23"/>
  <c r="EX20" i="23"/>
  <c r="EX17" i="23"/>
  <c r="EX83" i="23"/>
  <c r="EX60" i="23"/>
  <c r="EX41" i="23"/>
  <c r="EX81" i="23"/>
  <c r="EX80" i="23"/>
  <c r="EX88" i="23"/>
  <c r="EX86" i="23"/>
  <c r="EX82" i="23"/>
  <c r="EX71" i="23"/>
  <c r="EX85" i="23"/>
  <c r="EX62" i="23"/>
  <c r="EX50" i="23"/>
  <c r="EX28" i="23"/>
  <c r="EX25" i="23"/>
  <c r="EX21" i="23"/>
  <c r="EX56" i="23"/>
  <c r="EX51" i="23"/>
  <c r="EX48" i="23"/>
  <c r="EX47" i="23"/>
  <c r="EX29" i="23"/>
  <c r="EX89" i="23"/>
  <c r="EX53" i="23"/>
  <c r="EX32" i="23"/>
  <c r="EX31" i="23"/>
  <c r="EX40" i="23"/>
  <c r="EX16" i="23"/>
  <c r="EX57" i="23"/>
  <c r="EX27" i="23"/>
  <c r="EX19" i="23"/>
  <c r="EX11" i="23"/>
  <c r="EX8" i="23"/>
  <c r="EX5" i="23"/>
  <c r="EX55" i="23"/>
  <c r="EX54" i="23"/>
  <c r="EX42" i="23"/>
  <c r="EX6" i="23"/>
  <c r="EX43" i="23"/>
  <c r="EX36" i="23"/>
  <c r="EX38" i="23"/>
  <c r="EX37" i="23"/>
  <c r="EX39" i="23"/>
  <c r="EX45" i="23"/>
  <c r="EX90" i="23"/>
  <c r="EX12" i="23"/>
  <c r="EX35" i="23"/>
  <c r="EX77" i="23"/>
  <c r="EX65" i="23"/>
  <c r="EX18" i="23"/>
  <c r="EX7" i="23"/>
  <c r="EX79" i="23"/>
  <c r="EX33" i="23"/>
  <c r="EX24" i="23"/>
  <c r="EX15" i="23"/>
  <c r="EX9" i="23"/>
  <c r="EX34" i="23"/>
  <c r="EX13" i="23"/>
  <c r="EX46" i="23"/>
  <c r="EX10" i="23"/>
  <c r="EX68" i="23"/>
  <c r="EX52" i="23"/>
  <c r="EX22" i="23"/>
  <c r="EX14" i="23"/>
  <c r="EX4" i="23"/>
  <c r="EX49" i="23"/>
  <c r="E49" i="18"/>
  <c r="B51" i="18"/>
  <c r="D50" i="18"/>
  <c r="A51" i="18"/>
  <c r="C50" i="18"/>
  <c r="FY25" i="23"/>
  <c r="FY71" i="23"/>
  <c r="FY31" i="23"/>
  <c r="FY11" i="23"/>
  <c r="FY88" i="23"/>
  <c r="FY50" i="23"/>
  <c r="FY57" i="23"/>
  <c r="FY70" i="23"/>
  <c r="FQ11" i="23"/>
  <c r="FQ36" i="23"/>
  <c r="FQ31" i="23"/>
  <c r="FQ26" i="23"/>
  <c r="FQ90" i="23"/>
  <c r="FQ49" i="23"/>
  <c r="FQ68" i="23"/>
  <c r="FU23" i="23"/>
  <c r="FU14" i="23"/>
  <c r="FU7" i="23"/>
  <c r="FU35" i="23"/>
  <c r="FU50" i="23"/>
  <c r="FU22" i="23"/>
  <c r="FU81" i="23"/>
  <c r="FU78" i="23"/>
  <c r="FM4" i="23"/>
  <c r="FM38" i="23"/>
  <c r="FM30" i="23"/>
  <c r="FM27" i="23"/>
  <c r="FM71" i="23"/>
  <c r="FM50" i="23"/>
  <c r="FM90" i="23"/>
  <c r="FL65" i="23"/>
  <c r="FL13" i="23"/>
  <c r="FL4" i="23"/>
  <c r="FL72" i="23"/>
  <c r="FL79" i="23"/>
  <c r="FL68" i="23"/>
  <c r="FL82" i="23"/>
  <c r="FL53" i="23"/>
  <c r="FS38" i="23"/>
  <c r="FS23" i="23"/>
  <c r="FS73" i="23"/>
  <c r="FS48" i="23"/>
  <c r="FS83" i="23"/>
  <c r="FS79" i="23"/>
  <c r="FS93" i="23"/>
  <c r="FS89" i="23"/>
  <c r="FP8" i="23"/>
  <c r="FP20" i="23"/>
  <c r="FP29" i="23"/>
  <c r="FP55" i="23"/>
  <c r="FP24" i="23"/>
  <c r="FP78" i="23"/>
  <c r="FP51" i="23"/>
  <c r="FP54" i="23"/>
  <c r="FY15" i="23"/>
  <c r="FY48" i="23"/>
  <c r="FY74" i="23"/>
  <c r="FY76" i="23"/>
  <c r="FQ4" i="23"/>
  <c r="FQ89" i="23"/>
  <c r="FQ74" i="23"/>
  <c r="FU13" i="23"/>
  <c r="FU64" i="23"/>
  <c r="FU79" i="23"/>
  <c r="FM29" i="23"/>
  <c r="FM59" i="23"/>
  <c r="FM94" i="23"/>
  <c r="FM89" i="23"/>
  <c r="FL9" i="23"/>
  <c r="FL37" i="23"/>
  <c r="FL89" i="23"/>
  <c r="FL59" i="23"/>
  <c r="FS15" i="23"/>
  <c r="FS46" i="23"/>
  <c r="FS32" i="23"/>
  <c r="FP10" i="23"/>
  <c r="FP7" i="23"/>
  <c r="FP74" i="23"/>
  <c r="FP80" i="23"/>
  <c r="FU24" i="23"/>
  <c r="FU73" i="23"/>
  <c r="FM19" i="23"/>
  <c r="FM84" i="23"/>
  <c r="FM92" i="23"/>
  <c r="FL31" i="23"/>
  <c r="FL80" i="23"/>
  <c r="FL91" i="23"/>
  <c r="FS6" i="23"/>
  <c r="FS43" i="23"/>
  <c r="FP11" i="23"/>
  <c r="FP49" i="23"/>
  <c r="FU74" i="23"/>
  <c r="FM33" i="23"/>
  <c r="FL30" i="23"/>
  <c r="FL87" i="23"/>
  <c r="FS49" i="23"/>
  <c r="FP89" i="23"/>
  <c r="FP84" i="23"/>
  <c r="FY33" i="23"/>
  <c r="FY90" i="23"/>
  <c r="FQ66" i="23"/>
  <c r="FQ28" i="23"/>
  <c r="FQ59" i="23"/>
  <c r="FU43" i="23"/>
  <c r="FU94" i="23"/>
  <c r="FM39" i="23"/>
  <c r="FL55" i="23"/>
  <c r="FL17" i="23"/>
  <c r="FS66" i="23"/>
  <c r="FS60" i="23"/>
  <c r="FP13" i="23"/>
  <c r="FP79" i="23"/>
  <c r="FY47" i="23"/>
  <c r="FQ18" i="23"/>
  <c r="FU20" i="23"/>
  <c r="FU63" i="23"/>
  <c r="FM83" i="23"/>
  <c r="FL21" i="23"/>
  <c r="FS41" i="23"/>
  <c r="FS82" i="23"/>
  <c r="FP31" i="23"/>
  <c r="FP91" i="23"/>
  <c r="FY81" i="23"/>
  <c r="FQ21" i="23"/>
  <c r="FU52" i="23"/>
  <c r="FM9" i="23"/>
  <c r="FM79" i="23"/>
  <c r="FL86" i="23"/>
  <c r="FS17" i="23"/>
  <c r="FS78" i="23"/>
  <c r="FP53" i="23"/>
  <c r="FY10" i="23"/>
  <c r="FY77" i="23"/>
  <c r="FQ30" i="23"/>
  <c r="FQ91" i="23"/>
  <c r="FU57" i="23"/>
  <c r="FM12" i="23"/>
  <c r="FM81" i="23"/>
  <c r="FL62" i="23"/>
  <c r="FS37" i="23"/>
  <c r="FS84" i="23"/>
  <c r="FP15" i="23"/>
  <c r="FY44" i="23"/>
  <c r="FY53" i="23"/>
  <c r="FQ58" i="23"/>
  <c r="FU21" i="23"/>
  <c r="FU61" i="23"/>
  <c r="FM75" i="23"/>
  <c r="FL19" i="23"/>
  <c r="FS13" i="23"/>
  <c r="FS63" i="23"/>
  <c r="FP18" i="23"/>
  <c r="FQ19" i="23"/>
  <c r="FQ38" i="23"/>
  <c r="FU4" i="23"/>
  <c r="FU75" i="23"/>
  <c r="FM86" i="23"/>
  <c r="FL69" i="23"/>
  <c r="FS53" i="23"/>
  <c r="FS61" i="23"/>
  <c r="FP65" i="23"/>
  <c r="FY62" i="23"/>
  <c r="FY82" i="23"/>
  <c r="FY59" i="23"/>
  <c r="FY78" i="23"/>
  <c r="FY34" i="23"/>
  <c r="FY63" i="23"/>
  <c r="FY60" i="23"/>
  <c r="FY73" i="23"/>
  <c r="FQ22" i="23"/>
  <c r="FQ61" i="23"/>
  <c r="FQ32" i="23"/>
  <c r="FQ41" i="23"/>
  <c r="FQ81" i="23"/>
  <c r="FQ70" i="23"/>
  <c r="FQ71" i="23"/>
  <c r="FU47" i="23"/>
  <c r="FU42" i="23"/>
  <c r="FU10" i="23"/>
  <c r="FU36" i="23"/>
  <c r="FU92" i="23"/>
  <c r="FU25" i="23"/>
  <c r="FU62" i="23"/>
  <c r="FU87" i="23"/>
  <c r="FM10" i="23"/>
  <c r="FM45" i="23"/>
  <c r="FM49" i="23"/>
  <c r="FM40" i="23"/>
  <c r="FM74" i="23"/>
  <c r="FM52" i="23"/>
  <c r="FM88" i="23"/>
  <c r="FL6" i="23"/>
  <c r="FL49" i="23"/>
  <c r="FL18" i="23"/>
  <c r="FL94" i="23"/>
  <c r="FL88" i="23"/>
  <c r="FL81" i="23"/>
  <c r="FL83" i="23"/>
  <c r="FL56" i="23"/>
  <c r="FS39" i="23"/>
  <c r="FS10" i="23"/>
  <c r="FS18" i="23"/>
  <c r="FS50" i="23"/>
  <c r="FS51" i="23"/>
  <c r="FS88" i="23"/>
  <c r="FS87" i="23"/>
  <c r="FS92" i="23"/>
  <c r="FP12" i="23"/>
  <c r="FP61" i="23"/>
  <c r="FP68" i="23"/>
  <c r="FP58" i="23"/>
  <c r="FP27" i="23"/>
  <c r="FP76" i="23"/>
  <c r="FY30" i="23"/>
  <c r="FY14" i="23"/>
  <c r="FY35" i="23"/>
  <c r="FQ39" i="23"/>
  <c r="FQ33" i="23"/>
  <c r="FQ56" i="23"/>
  <c r="FU82" i="23"/>
  <c r="FU91" i="23"/>
  <c r="FU40" i="23"/>
  <c r="FU86" i="23"/>
  <c r="FM55" i="23"/>
  <c r="FM41" i="23"/>
  <c r="FM68" i="23"/>
  <c r="FL40" i="23"/>
  <c r="FL7" i="23"/>
  <c r="FL92" i="23"/>
  <c r="FL84" i="23"/>
  <c r="FS5" i="23"/>
  <c r="FS33" i="23"/>
  <c r="FS69" i="23"/>
  <c r="FS75" i="23"/>
  <c r="FP19" i="23"/>
  <c r="FP25" i="23"/>
  <c r="FP38" i="23"/>
  <c r="FP57" i="23"/>
  <c r="FU38" i="23"/>
  <c r="FU88" i="23"/>
  <c r="FM5" i="23"/>
  <c r="FM54" i="23"/>
  <c r="FL15" i="23"/>
  <c r="FL54" i="23"/>
  <c r="FL28" i="23"/>
  <c r="FS25" i="23"/>
  <c r="FS47" i="23"/>
  <c r="FS62" i="23"/>
  <c r="FP66" i="23"/>
  <c r="FP83" i="23"/>
  <c r="FU89" i="23"/>
  <c r="FM65" i="23"/>
  <c r="FL61" i="23"/>
  <c r="FS16" i="23"/>
  <c r="FS55" i="23"/>
  <c r="FP73" i="23"/>
  <c r="FP85" i="23"/>
  <c r="FY7" i="23"/>
  <c r="FY45" i="23"/>
  <c r="FY72" i="23"/>
  <c r="FQ6" i="23"/>
  <c r="FQ82" i="23"/>
  <c r="FU34" i="23"/>
  <c r="FM48" i="23"/>
  <c r="FM11" i="23"/>
  <c r="FM80" i="23"/>
  <c r="FL74" i="23"/>
  <c r="FL90" i="23"/>
  <c r="FS85" i="23"/>
  <c r="FP22" i="23"/>
  <c r="FP70" i="23"/>
  <c r="FY83" i="23"/>
  <c r="FQ50" i="23"/>
  <c r="FU53" i="23"/>
  <c r="FM46" i="23"/>
  <c r="FM17" i="23"/>
  <c r="FL64" i="23"/>
  <c r="FL38" i="23"/>
  <c r="FS20" i="23"/>
  <c r="FP69" i="23"/>
  <c r="FP36" i="23"/>
  <c r="FY54" i="23"/>
  <c r="FY52" i="23"/>
  <c r="FY28" i="23"/>
  <c r="FQ14" i="23"/>
  <c r="FQ86" i="23"/>
  <c r="FU31" i="23"/>
  <c r="FM31" i="23"/>
  <c r="FM67" i="23"/>
  <c r="FL26" i="23"/>
  <c r="FS36" i="23"/>
  <c r="FS77" i="23"/>
  <c r="FP90" i="23"/>
  <c r="FY18" i="23"/>
  <c r="FY68" i="23"/>
  <c r="FQ51" i="23"/>
  <c r="FQ24" i="23"/>
  <c r="FU90" i="23"/>
  <c r="FM13" i="23"/>
  <c r="FM23" i="23"/>
  <c r="FL24" i="23"/>
  <c r="FS64" i="23"/>
  <c r="FS80" i="23"/>
  <c r="FP63" i="23"/>
  <c r="FY5" i="23"/>
  <c r="FY64" i="23"/>
  <c r="FQ75" i="23"/>
  <c r="FU67" i="23"/>
  <c r="FU72" i="23"/>
  <c r="FM26" i="23"/>
  <c r="FL51" i="23"/>
  <c r="FS67" i="23"/>
  <c r="FS90" i="23"/>
  <c r="FP93" i="23"/>
  <c r="FQ20" i="23"/>
  <c r="FU26" i="23"/>
  <c r="FU19" i="23"/>
  <c r="FM37" i="23"/>
  <c r="FM36" i="23"/>
  <c r="FL71" i="23"/>
  <c r="FS7" i="23"/>
  <c r="FS91" i="23"/>
  <c r="FP21" i="23"/>
  <c r="FY65" i="23"/>
  <c r="FQ42" i="23"/>
  <c r="FU56" i="23"/>
  <c r="FL85" i="23"/>
  <c r="FS76" i="23"/>
  <c r="FP23" i="23"/>
  <c r="FP75" i="23"/>
  <c r="FP60" i="23"/>
  <c r="FM35" i="23"/>
  <c r="FM93" i="23"/>
  <c r="FL39" i="23"/>
  <c r="FS9" i="23"/>
  <c r="FP87" i="23"/>
  <c r="FP56" i="23"/>
  <c r="FS27" i="23"/>
  <c r="FU8" i="23"/>
  <c r="FM51" i="23"/>
  <c r="FL73" i="23"/>
  <c r="FS44" i="23"/>
  <c r="FP77" i="23"/>
  <c r="FY80" i="23"/>
  <c r="FY36" i="23"/>
  <c r="FQ17" i="23"/>
  <c r="FQ65" i="23"/>
  <c r="FU80" i="23"/>
  <c r="FM28" i="23"/>
  <c r="FM76" i="23"/>
  <c r="FL78" i="23"/>
  <c r="FS70" i="23"/>
  <c r="FP71" i="23"/>
  <c r="FY58" i="23"/>
  <c r="FY19" i="23"/>
  <c r="FY56" i="23"/>
  <c r="FY21" i="23"/>
  <c r="FY51" i="23"/>
  <c r="FY94" i="23"/>
  <c r="FY91" i="23"/>
  <c r="FQ73" i="23"/>
  <c r="FQ47" i="23"/>
  <c r="FQ78" i="23"/>
  <c r="FQ16" i="23"/>
  <c r="FQ43" i="23"/>
  <c r="FQ35" i="23"/>
  <c r="FQ84" i="23"/>
  <c r="FQ77" i="23"/>
  <c r="FU9" i="23"/>
  <c r="FU32" i="23"/>
  <c r="FU68" i="23"/>
  <c r="FU51" i="23"/>
  <c r="FM21" i="23"/>
  <c r="FM58" i="23"/>
  <c r="FL12" i="23"/>
  <c r="FS26" i="23"/>
  <c r="FP28" i="23"/>
  <c r="FM34" i="23"/>
  <c r="FL46" i="23"/>
  <c r="FL14" i="23"/>
  <c r="FS11" i="23"/>
  <c r="FS65" i="23"/>
  <c r="FP67" i="23"/>
  <c r="FY20" i="23"/>
  <c r="FQ63" i="23"/>
  <c r="FU11" i="23"/>
  <c r="FU37" i="23"/>
  <c r="FM44" i="23"/>
  <c r="FM47" i="23"/>
  <c r="FL16" i="23"/>
  <c r="FL57" i="23"/>
  <c r="FS24" i="23"/>
  <c r="FS56" i="23"/>
  <c r="FP35" i="23"/>
  <c r="FP30" i="23"/>
  <c r="FY26" i="23"/>
  <c r="FQ45" i="23"/>
  <c r="FU15" i="23"/>
  <c r="FU77" i="23"/>
  <c r="FM91" i="23"/>
  <c r="FM64" i="23"/>
  <c r="FL23" i="23"/>
  <c r="FS8" i="23"/>
  <c r="FS58" i="23"/>
  <c r="FP43" i="23"/>
  <c r="FQ40" i="23"/>
  <c r="FU70" i="23"/>
  <c r="FU84" i="23"/>
  <c r="FM22" i="23"/>
  <c r="FL8" i="23"/>
  <c r="FL75" i="23"/>
  <c r="FS34" i="23"/>
  <c r="FP6" i="23"/>
  <c r="FP59" i="23"/>
  <c r="FQ48" i="23"/>
  <c r="FU65" i="23"/>
  <c r="FU69" i="23"/>
  <c r="FM63" i="23"/>
  <c r="FL58" i="23"/>
  <c r="FL44" i="23"/>
  <c r="FS29" i="23"/>
  <c r="FP34" i="23"/>
  <c r="FP42" i="23"/>
  <c r="FY13" i="23"/>
  <c r="FY85" i="23"/>
  <c r="FQ34" i="23"/>
  <c r="FQ62" i="23"/>
  <c r="FU16" i="23"/>
  <c r="FM87" i="23"/>
  <c r="FM73" i="23"/>
  <c r="FL77" i="23"/>
  <c r="FS52" i="23"/>
  <c r="FP5" i="23"/>
  <c r="FY43" i="23"/>
  <c r="FY38" i="23"/>
  <c r="FY67" i="23"/>
  <c r="FQ88" i="23"/>
  <c r="FU27" i="23"/>
  <c r="FU18" i="23"/>
  <c r="FM85" i="23"/>
  <c r="FM25" i="23"/>
  <c r="FL34" i="23"/>
  <c r="FL50" i="23"/>
  <c r="FS45" i="23"/>
  <c r="FP62" i="23"/>
  <c r="FY66" i="23"/>
  <c r="FY32" i="23"/>
  <c r="FY84" i="23"/>
  <c r="FY27" i="23"/>
  <c r="FY69" i="23"/>
  <c r="FY17" i="23"/>
  <c r="FY92" i="23"/>
  <c r="FQ7" i="23"/>
  <c r="FQ55" i="23"/>
  <c r="FQ57" i="23"/>
  <c r="FQ29" i="23"/>
  <c r="FQ53" i="23"/>
  <c r="FQ46" i="23"/>
  <c r="FQ87" i="23"/>
  <c r="FQ79" i="23"/>
  <c r="FU12" i="23"/>
  <c r="FU41" i="23"/>
  <c r="FU39" i="23"/>
  <c r="FU33" i="23"/>
  <c r="FU93" i="23"/>
  <c r="FU59" i="23"/>
  <c r="FM8" i="23"/>
  <c r="FM72" i="23"/>
  <c r="FL10" i="23"/>
  <c r="FL29" i="23"/>
  <c r="FS81" i="23"/>
  <c r="FP50" i="23"/>
  <c r="FY22" i="23"/>
  <c r="FQ37" i="23"/>
  <c r="FQ83" i="23"/>
  <c r="FU5" i="23"/>
  <c r="FU60" i="23"/>
  <c r="FM43" i="23"/>
  <c r="FM57" i="23"/>
  <c r="FL48" i="23"/>
  <c r="FL32" i="23"/>
  <c r="FS12" i="23"/>
  <c r="FS68" i="23"/>
  <c r="FP46" i="23"/>
  <c r="FP92" i="23"/>
  <c r="FY89" i="23"/>
  <c r="FQ76" i="23"/>
  <c r="FU30" i="23"/>
  <c r="FM62" i="23"/>
  <c r="FM77" i="23"/>
  <c r="FL70" i="23"/>
  <c r="FS35" i="23"/>
  <c r="FS74" i="23"/>
  <c r="FP81" i="23"/>
  <c r="FY42" i="23"/>
  <c r="FY4" i="23"/>
  <c r="FY93" i="23"/>
  <c r="FQ5" i="23"/>
  <c r="FQ67" i="23"/>
  <c r="FU55" i="23"/>
  <c r="FU66" i="23"/>
  <c r="FM56" i="23"/>
  <c r="FL45" i="23"/>
  <c r="FL41" i="23"/>
  <c r="FS21" i="23"/>
  <c r="FP44" i="23"/>
  <c r="FP94" i="23"/>
  <c r="FY41" i="23"/>
  <c r="FY61" i="23"/>
  <c r="FQ72" i="23"/>
  <c r="FU6" i="23"/>
  <c r="FU58" i="23"/>
  <c r="FM24" i="23"/>
  <c r="FL33" i="23"/>
  <c r="FL76" i="23"/>
  <c r="FS28" i="23"/>
  <c r="FP14" i="23"/>
  <c r="FQ8" i="23"/>
  <c r="FU45" i="23"/>
  <c r="FM15" i="23"/>
  <c r="FL11" i="23"/>
  <c r="FL47" i="23"/>
  <c r="FS40" i="23"/>
  <c r="FP16" i="23"/>
  <c r="FU49" i="23"/>
  <c r="FM82" i="23"/>
  <c r="FL67" i="23"/>
  <c r="FS31" i="23"/>
  <c r="FP26" i="23"/>
  <c r="FY16" i="23"/>
  <c r="FY87" i="23"/>
  <c r="FY6" i="23"/>
  <c r="FY46" i="23"/>
  <c r="FY79" i="23"/>
  <c r="FY23" i="23"/>
  <c r="FY86" i="23"/>
  <c r="FQ23" i="23"/>
  <c r="FQ10" i="23"/>
  <c r="FQ9" i="23"/>
  <c r="FQ44" i="23"/>
  <c r="FQ60" i="23"/>
  <c r="FQ15" i="23"/>
  <c r="FQ64" i="23"/>
  <c r="FQ85" i="23"/>
  <c r="FU28" i="23"/>
  <c r="FU17" i="23"/>
  <c r="FU44" i="23"/>
  <c r="FU29" i="23"/>
  <c r="FU48" i="23"/>
  <c r="FU71" i="23"/>
  <c r="FU83" i="23"/>
  <c r="FM6" i="23"/>
  <c r="FM60" i="23"/>
  <c r="FM18" i="23"/>
  <c r="FM42" i="23"/>
  <c r="FM53" i="23"/>
  <c r="FM69" i="23"/>
  <c r="FM66" i="23"/>
  <c r="FM61" i="23"/>
  <c r="FL5" i="23"/>
  <c r="FL27" i="23"/>
  <c r="FL42" i="23"/>
  <c r="FL63" i="23"/>
  <c r="FL20" i="23"/>
  <c r="FL66" i="23"/>
  <c r="FL35" i="23"/>
  <c r="FL93" i="23"/>
  <c r="FS22" i="23"/>
  <c r="FS54" i="23"/>
  <c r="FS14" i="23"/>
  <c r="FS19" i="23"/>
  <c r="FS72" i="23"/>
  <c r="FS57" i="23"/>
  <c r="FS71" i="23"/>
  <c r="FP40" i="23"/>
  <c r="FP47" i="23"/>
  <c r="FP17" i="23"/>
  <c r="FP52" i="23"/>
  <c r="FP86" i="23"/>
  <c r="FP41" i="23"/>
  <c r="FP33" i="23"/>
  <c r="FP88" i="23"/>
  <c r="FY24" i="23"/>
  <c r="FY29" i="23"/>
  <c r="FY49" i="23"/>
  <c r="FQ80" i="23"/>
  <c r="FQ13" i="23"/>
  <c r="FQ12" i="23"/>
  <c r="FQ92" i="23"/>
  <c r="FU54" i="23"/>
  <c r="FM32" i="23"/>
  <c r="FL43" i="23"/>
  <c r="FL60" i="23"/>
  <c r="FS30" i="23"/>
  <c r="FP72" i="23"/>
  <c r="FP82" i="23"/>
  <c r="FY55" i="23"/>
  <c r="FQ69" i="23"/>
  <c r="FQ93" i="23"/>
  <c r="FU76" i="23"/>
  <c r="FM7" i="23"/>
  <c r="FM20" i="23"/>
  <c r="FL22" i="23"/>
  <c r="FS4" i="23"/>
  <c r="FS94" i="23"/>
  <c r="FP32" i="23"/>
  <c r="FP39" i="23"/>
  <c r="FY40" i="23"/>
  <c r="FY39" i="23"/>
  <c r="FQ52" i="23"/>
  <c r="FQ94" i="23"/>
  <c r="FU85" i="23"/>
  <c r="FM16" i="23"/>
  <c r="FM70" i="23"/>
  <c r="FL36" i="23"/>
  <c r="FS42" i="23"/>
  <c r="FP37" i="23"/>
  <c r="FP64" i="23"/>
  <c r="FY9" i="23"/>
  <c r="FY37" i="23"/>
  <c r="FQ54" i="23"/>
  <c r="FQ27" i="23"/>
  <c r="FU46" i="23"/>
  <c r="FM14" i="23"/>
  <c r="FM78" i="23"/>
  <c r="FL52" i="23"/>
  <c r="FS86" i="23"/>
  <c r="FP4" i="23"/>
  <c r="FP45" i="23"/>
  <c r="FY12" i="23"/>
  <c r="FY8" i="23"/>
  <c r="FY75" i="23"/>
  <c r="FQ25" i="23"/>
  <c r="FL25" i="23"/>
  <c r="FS59" i="23"/>
  <c r="FP9" i="23"/>
  <c r="FP48" i="23"/>
  <c r="J49" i="18" l="1"/>
  <c r="I49" i="18"/>
  <c r="H49" i="18"/>
  <c r="G49" i="18"/>
  <c r="F49" i="18"/>
  <c r="K48" i="18"/>
  <c r="FS95" i="23"/>
  <c r="FS96" i="23"/>
  <c r="FS97" i="23"/>
  <c r="FP95" i="23"/>
  <c r="FP96" i="23"/>
  <c r="FP97" i="23"/>
  <c r="FL95" i="23"/>
  <c r="FL96" i="23"/>
  <c r="FL97" i="23"/>
  <c r="FM95" i="23"/>
  <c r="FM96" i="23"/>
  <c r="FM97" i="23"/>
  <c r="FU95" i="23"/>
  <c r="FU96" i="23"/>
  <c r="FU97" i="23"/>
  <c r="FY95" i="23"/>
  <c r="FY96" i="23"/>
  <c r="FY97" i="23"/>
  <c r="FQ95" i="23"/>
  <c r="FQ96" i="23"/>
  <c r="FQ97" i="23"/>
  <c r="FH95" i="23"/>
  <c r="FH96" i="23"/>
  <c r="FH97" i="23"/>
  <c r="FN95" i="23"/>
  <c r="FN96" i="23"/>
  <c r="FN97" i="23"/>
  <c r="FN83" i="23"/>
  <c r="FN80" i="23"/>
  <c r="FN85" i="23"/>
  <c r="FN65" i="23"/>
  <c r="FN87" i="23"/>
  <c r="FN94" i="23"/>
  <c r="FN78" i="23"/>
  <c r="FN92" i="23"/>
  <c r="FN89" i="23"/>
  <c r="FN30" i="23"/>
  <c r="FN90" i="23"/>
  <c r="FN88" i="23"/>
  <c r="FN79" i="23"/>
  <c r="FN77" i="23"/>
  <c r="FN44" i="23"/>
  <c r="FN84" i="23"/>
  <c r="FN67" i="23"/>
  <c r="FN33" i="23"/>
  <c r="FN61" i="23"/>
  <c r="FN53" i="23"/>
  <c r="FN81" i="23"/>
  <c r="FN86" i="23"/>
  <c r="FN59" i="23"/>
  <c r="FN55" i="23"/>
  <c r="FN27" i="23"/>
  <c r="FN73" i="23"/>
  <c r="FN57" i="23"/>
  <c r="FN75" i="23"/>
  <c r="FN82" i="23"/>
  <c r="FN41" i="23"/>
  <c r="FN69" i="23"/>
  <c r="FN47" i="23"/>
  <c r="FN76" i="23"/>
  <c r="FN72" i="23"/>
  <c r="FN66" i="23"/>
  <c r="FN54" i="23"/>
  <c r="FN40" i="23"/>
  <c r="FN60" i="23"/>
  <c r="FN51" i="23"/>
  <c r="FN11" i="23"/>
  <c r="FN91" i="23"/>
  <c r="FN58" i="23"/>
  <c r="FN25" i="23"/>
  <c r="FN74" i="23"/>
  <c r="FN56" i="23"/>
  <c r="FN22" i="23"/>
  <c r="FN15" i="23"/>
  <c r="FN36" i="23"/>
  <c r="FN26" i="23"/>
  <c r="FN8" i="23"/>
  <c r="FN28" i="23"/>
  <c r="FN93" i="23"/>
  <c r="FN42" i="23"/>
  <c r="FN24" i="23"/>
  <c r="FN16" i="23"/>
  <c r="FN71" i="23"/>
  <c r="FN46" i="23"/>
  <c r="FN29" i="23"/>
  <c r="FN14" i="23"/>
  <c r="FN21" i="23"/>
  <c r="FN43" i="23"/>
  <c r="FN13" i="23"/>
  <c r="FN38" i="23"/>
  <c r="FN20" i="23"/>
  <c r="FN64" i="23"/>
  <c r="FN35" i="23"/>
  <c r="FN50" i="23"/>
  <c r="FN52" i="23"/>
  <c r="FN37" i="23"/>
  <c r="FN63" i="23"/>
  <c r="FN32" i="23"/>
  <c r="FN17" i="23"/>
  <c r="FN12" i="23"/>
  <c r="FN70" i="23"/>
  <c r="FN39" i="23"/>
  <c r="FN7" i="23"/>
  <c r="FN18" i="23"/>
  <c r="FN6" i="23"/>
  <c r="FN5" i="23"/>
  <c r="FN49" i="23"/>
  <c r="FN4" i="23"/>
  <c r="FN23" i="23"/>
  <c r="FN34" i="23"/>
  <c r="FN10" i="23"/>
  <c r="FN31" i="23"/>
  <c r="FN45" i="23"/>
  <c r="FN68" i="23"/>
  <c r="FN19" i="23"/>
  <c r="FN48" i="23"/>
  <c r="FN62" i="23"/>
  <c r="FN9" i="23"/>
  <c r="FJ95" i="23"/>
  <c r="FJ96" i="23"/>
  <c r="FJ97" i="23"/>
  <c r="FJ90" i="23"/>
  <c r="FJ52" i="23"/>
  <c r="FJ80" i="23"/>
  <c r="FJ94" i="23"/>
  <c r="FJ45" i="23"/>
  <c r="FJ88" i="23"/>
  <c r="FJ70" i="23"/>
  <c r="FJ86" i="23"/>
  <c r="FJ83" i="23"/>
  <c r="FJ64" i="23"/>
  <c r="FJ61" i="23"/>
  <c r="FJ93" i="23"/>
  <c r="FJ34" i="23"/>
  <c r="FJ81" i="23"/>
  <c r="FJ53" i="23"/>
  <c r="FJ63" i="23"/>
  <c r="FJ62" i="23"/>
  <c r="FJ76" i="23"/>
  <c r="FJ42" i="23"/>
  <c r="FJ74" i="23"/>
  <c r="FJ67" i="23"/>
  <c r="FJ38" i="23"/>
  <c r="FJ65" i="23"/>
  <c r="FJ75" i="23"/>
  <c r="FJ79" i="23"/>
  <c r="FJ89" i="23"/>
  <c r="FJ21" i="23"/>
  <c r="FJ84" i="23"/>
  <c r="FJ87" i="23"/>
  <c r="FJ37" i="23"/>
  <c r="FJ85" i="23"/>
  <c r="FJ82" i="23"/>
  <c r="FJ41" i="23"/>
  <c r="FJ69" i="23"/>
  <c r="FJ18" i="23"/>
  <c r="FJ72" i="23"/>
  <c r="FJ13" i="23"/>
  <c r="FJ6" i="23"/>
  <c r="FJ33" i="23"/>
  <c r="FJ10" i="23"/>
  <c r="FJ31" i="23"/>
  <c r="FJ39" i="23"/>
  <c r="FJ40" i="23"/>
  <c r="FJ7" i="23"/>
  <c r="FJ5" i="23"/>
  <c r="FJ77" i="23"/>
  <c r="FJ73" i="23"/>
  <c r="FJ68" i="23"/>
  <c r="FJ91" i="23"/>
  <c r="FJ29" i="23"/>
  <c r="FJ48" i="23"/>
  <c r="FJ4" i="23"/>
  <c r="FJ57" i="23"/>
  <c r="FJ66" i="23"/>
  <c r="FJ46" i="23"/>
  <c r="FJ54" i="23"/>
  <c r="FJ50" i="23"/>
  <c r="FJ59" i="23"/>
  <c r="FJ17" i="23"/>
  <c r="FJ25" i="23"/>
  <c r="FJ9" i="23"/>
  <c r="FJ56" i="23"/>
  <c r="FJ32" i="23"/>
  <c r="FJ26" i="23"/>
  <c r="FJ55" i="23"/>
  <c r="FJ36" i="23"/>
  <c r="FJ11" i="23"/>
  <c r="FJ78" i="23"/>
  <c r="FJ27" i="23"/>
  <c r="FJ16" i="23"/>
  <c r="FJ58" i="23"/>
  <c r="FJ35" i="23"/>
  <c r="FJ22" i="23"/>
  <c r="FJ12" i="23"/>
  <c r="FJ23" i="23"/>
  <c r="FJ20" i="23"/>
  <c r="FJ49" i="23"/>
  <c r="FJ19" i="23"/>
  <c r="FJ30" i="23"/>
  <c r="FJ44" i="23"/>
  <c r="FJ15" i="23"/>
  <c r="FJ43" i="23"/>
  <c r="FJ8" i="23"/>
  <c r="FJ28" i="23"/>
  <c r="FJ71" i="23"/>
  <c r="FJ92" i="23"/>
  <c r="FJ24" i="23"/>
  <c r="FJ14" i="23"/>
  <c r="FJ47" i="23"/>
  <c r="FJ60" i="23"/>
  <c r="FJ51" i="23"/>
  <c r="FH93" i="23"/>
  <c r="FH90" i="23"/>
  <c r="FH80" i="23"/>
  <c r="FH89" i="23"/>
  <c r="FH87" i="23"/>
  <c r="FH81" i="23"/>
  <c r="FH79" i="23"/>
  <c r="FH78" i="23"/>
  <c r="FH77" i="23"/>
  <c r="FH91" i="23"/>
  <c r="FH66" i="23"/>
  <c r="FH60" i="23"/>
  <c r="FH65" i="23"/>
  <c r="FH57" i="23"/>
  <c r="FH52" i="23"/>
  <c r="FH50" i="23"/>
  <c r="FH39" i="23"/>
  <c r="FH28" i="23"/>
  <c r="FH86" i="23"/>
  <c r="FH74" i="23"/>
  <c r="FH70" i="23"/>
  <c r="FH47" i="23"/>
  <c r="FH36" i="23"/>
  <c r="FH92" i="23"/>
  <c r="FH85" i="23"/>
  <c r="FH71" i="23"/>
  <c r="FH75" i="23"/>
  <c r="FH69" i="23"/>
  <c r="FH84" i="23"/>
  <c r="FH72" i="23"/>
  <c r="FH68" i="23"/>
  <c r="FH58" i="23"/>
  <c r="FH73" i="23"/>
  <c r="FH64" i="23"/>
  <c r="FH55" i="23"/>
  <c r="FH41" i="23"/>
  <c r="FH76" i="23"/>
  <c r="FH61" i="23"/>
  <c r="FH40" i="23"/>
  <c r="FH49" i="23"/>
  <c r="FH44" i="23"/>
  <c r="FH42" i="23"/>
  <c r="FH27" i="23"/>
  <c r="FH62" i="23"/>
  <c r="FH43" i="23"/>
  <c r="FH33" i="23"/>
  <c r="FH32" i="23"/>
  <c r="FH24" i="23"/>
  <c r="FH22" i="23"/>
  <c r="FH13" i="23"/>
  <c r="FH10" i="23"/>
  <c r="FH7" i="23"/>
  <c r="FH4" i="23"/>
  <c r="FH94" i="23"/>
  <c r="FH53" i="23"/>
  <c r="FH35" i="23"/>
  <c r="FH31" i="23"/>
  <c r="FH26" i="23"/>
  <c r="FH45" i="23"/>
  <c r="FH63" i="23"/>
  <c r="FH34" i="23"/>
  <c r="FH25" i="23"/>
  <c r="FH17" i="23"/>
  <c r="FH82" i="23"/>
  <c r="FH46" i="23"/>
  <c r="FH38" i="23"/>
  <c r="FH88" i="23"/>
  <c r="FH48" i="23"/>
  <c r="FH12" i="23"/>
  <c r="FH9" i="23"/>
  <c r="FH51" i="23"/>
  <c r="FH37" i="23"/>
  <c r="FH8" i="23"/>
  <c r="FH5" i="23"/>
  <c r="FH83" i="23"/>
  <c r="FH29" i="23"/>
  <c r="FH59" i="23"/>
  <c r="FH30" i="23"/>
  <c r="FH23" i="23"/>
  <c r="FH6" i="23"/>
  <c r="FH54" i="23"/>
  <c r="FH20" i="23"/>
  <c r="FH19" i="23"/>
  <c r="FH11" i="23"/>
  <c r="FH56" i="23"/>
  <c r="FH14" i="23"/>
  <c r="FH21" i="23"/>
  <c r="FH67" i="23"/>
  <c r="FH15" i="23"/>
  <c r="FH16" i="23"/>
  <c r="FH18" i="23"/>
  <c r="E50" i="18"/>
  <c r="B52" i="18"/>
  <c r="D51" i="18"/>
  <c r="A52" i="18"/>
  <c r="C51" i="18"/>
  <c r="GC8" i="23"/>
  <c r="GC80" i="23"/>
  <c r="GC5" i="23"/>
  <c r="GC9" i="23"/>
  <c r="GC53" i="23"/>
  <c r="GC82" i="23"/>
  <c r="GC85" i="23"/>
  <c r="GC71" i="23"/>
  <c r="FZ10" i="23"/>
  <c r="FZ23" i="23"/>
  <c r="FZ41" i="23"/>
  <c r="FZ5" i="23"/>
  <c r="FZ55" i="23"/>
  <c r="FZ33" i="23"/>
  <c r="FZ67" i="23"/>
  <c r="FV63" i="23"/>
  <c r="FV11" i="23"/>
  <c r="FV42" i="23"/>
  <c r="FV13" i="23"/>
  <c r="FV33" i="23"/>
  <c r="FV71" i="23"/>
  <c r="FV68" i="23"/>
  <c r="FV80" i="23"/>
  <c r="FW11" i="23"/>
  <c r="FW26" i="23"/>
  <c r="FW46" i="23"/>
  <c r="FW39" i="23"/>
  <c r="FW66" i="23"/>
  <c r="FW53" i="23"/>
  <c r="FW87" i="23"/>
  <c r="GE33" i="23"/>
  <c r="GE66" i="23"/>
  <c r="GE49" i="23"/>
  <c r="GE51" i="23"/>
  <c r="GE65" i="23"/>
  <c r="GE84" i="23"/>
  <c r="GE69" i="23"/>
  <c r="GE79" i="23"/>
  <c r="GA14" i="23"/>
  <c r="GA20" i="23"/>
  <c r="GA25" i="23"/>
  <c r="GA24" i="23"/>
  <c r="GA55" i="23"/>
  <c r="GA67" i="23"/>
  <c r="GA75" i="23"/>
  <c r="GA91" i="23"/>
  <c r="GI83" i="23"/>
  <c r="GI17" i="23"/>
  <c r="GI51" i="23"/>
  <c r="GI50" i="23"/>
  <c r="GI57" i="23"/>
  <c r="GI59" i="23"/>
  <c r="GI86" i="23"/>
  <c r="GA50" i="23"/>
  <c r="GA56" i="23"/>
  <c r="GA57" i="23"/>
  <c r="GA66" i="23"/>
  <c r="GI35" i="23"/>
  <c r="GI32" i="23"/>
  <c r="GI63" i="23"/>
  <c r="GI92" i="23"/>
  <c r="GI39" i="23"/>
  <c r="GI4" i="23"/>
  <c r="GI48" i="23"/>
  <c r="FV15" i="23"/>
  <c r="FV58" i="23"/>
  <c r="FW40" i="23"/>
  <c r="FW79" i="23"/>
  <c r="GE39" i="23"/>
  <c r="GE27" i="23"/>
  <c r="GE93" i="23"/>
  <c r="GA29" i="23"/>
  <c r="GA44" i="23"/>
  <c r="GI8" i="23"/>
  <c r="GI70" i="23"/>
  <c r="GC14" i="23"/>
  <c r="GC19" i="23"/>
  <c r="GC11" i="23"/>
  <c r="GC12" i="23"/>
  <c r="GC56" i="23"/>
  <c r="GC86" i="23"/>
  <c r="GC75" i="23"/>
  <c r="GC74" i="23"/>
  <c r="FZ35" i="23"/>
  <c r="FZ68" i="23"/>
  <c r="FZ28" i="23"/>
  <c r="FZ8" i="23"/>
  <c r="FZ61" i="23"/>
  <c r="FZ47" i="23"/>
  <c r="FZ73" i="23"/>
  <c r="FV27" i="23"/>
  <c r="FV41" i="23"/>
  <c r="FV56" i="23"/>
  <c r="FV38" i="23"/>
  <c r="FV66" i="23"/>
  <c r="FV34" i="23"/>
  <c r="FV72" i="23"/>
  <c r="FV83" i="23"/>
  <c r="FW41" i="23"/>
  <c r="FW16" i="23"/>
  <c r="FW19" i="23"/>
  <c r="FW43" i="23"/>
  <c r="FW74" i="23"/>
  <c r="FW34" i="23"/>
  <c r="FW92" i="23"/>
  <c r="GE34" i="23"/>
  <c r="GE8" i="23"/>
  <c r="GE31" i="23"/>
  <c r="GE14" i="23"/>
  <c r="GE25" i="23"/>
  <c r="GE52" i="23"/>
  <c r="GE53" i="23"/>
  <c r="GE82" i="23"/>
  <c r="GA21" i="23"/>
  <c r="GA40" i="23"/>
  <c r="GA79" i="23"/>
  <c r="GA94" i="23"/>
  <c r="GI40" i="23"/>
  <c r="GI53" i="23"/>
  <c r="GI37" i="23"/>
  <c r="GI14" i="23"/>
  <c r="GI66" i="23"/>
  <c r="GI94" i="23"/>
  <c r="FV19" i="23"/>
  <c r="FV62" i="23"/>
  <c r="FV88" i="23"/>
  <c r="FW37" i="23"/>
  <c r="FW62" i="23"/>
  <c r="GE5" i="23"/>
  <c r="GE90" i="23"/>
  <c r="GA46" i="23"/>
  <c r="GA41" i="23"/>
  <c r="GA82" i="23"/>
  <c r="GI7" i="23"/>
  <c r="GI91" i="23"/>
  <c r="GC69" i="23"/>
  <c r="GC58" i="23"/>
  <c r="GC23" i="23"/>
  <c r="GC70" i="23"/>
  <c r="GC79" i="23"/>
  <c r="FZ80" i="23"/>
  <c r="FZ60" i="23"/>
  <c r="FZ88" i="23"/>
  <c r="FZ83" i="23"/>
  <c r="FV12" i="23"/>
  <c r="FV44" i="23"/>
  <c r="FV37" i="23"/>
  <c r="FW22" i="23"/>
  <c r="FW59" i="23"/>
  <c r="FW52" i="23"/>
  <c r="GE19" i="23"/>
  <c r="GE9" i="23"/>
  <c r="GE64" i="23"/>
  <c r="GA7" i="23"/>
  <c r="GA5" i="23"/>
  <c r="GA78" i="23"/>
  <c r="GI22" i="23"/>
  <c r="GI71" i="23"/>
  <c r="GC10" i="23"/>
  <c r="GC21" i="23"/>
  <c r="FZ49" i="23"/>
  <c r="FZ51" i="23"/>
  <c r="FZ71" i="23"/>
  <c r="FV46" i="23"/>
  <c r="FV60" i="23"/>
  <c r="FW14" i="23"/>
  <c r="FW51" i="23"/>
  <c r="FW70" i="23"/>
  <c r="GE4" i="23"/>
  <c r="GE57" i="23"/>
  <c r="GA16" i="23"/>
  <c r="GA8" i="23"/>
  <c r="GI23" i="23"/>
  <c r="GI80" i="23"/>
  <c r="GE45" i="23"/>
  <c r="GA35" i="23"/>
  <c r="GI12" i="23"/>
  <c r="GC63" i="23"/>
  <c r="FZ4" i="23"/>
  <c r="FV17" i="23"/>
  <c r="FV85" i="23"/>
  <c r="FW31" i="23"/>
  <c r="GE55" i="23"/>
  <c r="GA76" i="23"/>
  <c r="GI31" i="23"/>
  <c r="GC42" i="23"/>
  <c r="GC59" i="23"/>
  <c r="FZ39" i="23"/>
  <c r="FV94" i="23"/>
  <c r="FW93" i="23"/>
  <c r="GE46" i="23"/>
  <c r="GA39" i="23"/>
  <c r="GI54" i="23"/>
  <c r="GC17" i="23"/>
  <c r="GC52" i="23"/>
  <c r="GC47" i="23"/>
  <c r="GC16" i="23"/>
  <c r="GC89" i="23"/>
  <c r="GC87" i="23"/>
  <c r="GC76" i="23"/>
  <c r="GC77" i="23"/>
  <c r="FZ13" i="23"/>
  <c r="FZ15" i="23"/>
  <c r="FZ34" i="23"/>
  <c r="FZ11" i="23"/>
  <c r="FZ37" i="23"/>
  <c r="FZ52" i="23"/>
  <c r="FZ78" i="23"/>
  <c r="FV40" i="23"/>
  <c r="FV50" i="23"/>
  <c r="FV75" i="23"/>
  <c r="FV39" i="23"/>
  <c r="FV29" i="23"/>
  <c r="FV45" i="23"/>
  <c r="FV82" i="23"/>
  <c r="FV86" i="23"/>
  <c r="FW23" i="23"/>
  <c r="FW24" i="23"/>
  <c r="FW20" i="23"/>
  <c r="FW44" i="23"/>
  <c r="FW77" i="23"/>
  <c r="FW45" i="23"/>
  <c r="FW61" i="23"/>
  <c r="GE10" i="23"/>
  <c r="GE48" i="23"/>
  <c r="GE30" i="23"/>
  <c r="GE15" i="23"/>
  <c r="GE26" i="23"/>
  <c r="GE62" i="23"/>
  <c r="GE78" i="23"/>
  <c r="GE85" i="23"/>
  <c r="GA4" i="23"/>
  <c r="GA74" i="23"/>
  <c r="GA63" i="23"/>
  <c r="GA48" i="23"/>
  <c r="GA61" i="23"/>
  <c r="GA30" i="23"/>
  <c r="GA77" i="23"/>
  <c r="GI36" i="23"/>
  <c r="GI46" i="23"/>
  <c r="FV22" i="23"/>
  <c r="FV30" i="23"/>
  <c r="FW57" i="23"/>
  <c r="FW49" i="23"/>
  <c r="GE20" i="23"/>
  <c r="GE6" i="23"/>
  <c r="GE56" i="23"/>
  <c r="GA18" i="23"/>
  <c r="GA81" i="23"/>
  <c r="GI11" i="23"/>
  <c r="GI52" i="23"/>
  <c r="GI81" i="23"/>
  <c r="GC4" i="23"/>
  <c r="GC18" i="23"/>
  <c r="FZ75" i="23"/>
  <c r="FZ32" i="23"/>
  <c r="FZ22" i="23"/>
  <c r="FZ36" i="23"/>
  <c r="FV28" i="23"/>
  <c r="FV20" i="23"/>
  <c r="FV31" i="23"/>
  <c r="FV61" i="23"/>
  <c r="FW54" i="23"/>
  <c r="FW91" i="23"/>
  <c r="FW67" i="23"/>
  <c r="GE81" i="23"/>
  <c r="GE59" i="23"/>
  <c r="GE94" i="23"/>
  <c r="GA34" i="23"/>
  <c r="GA37" i="23"/>
  <c r="GI38" i="23"/>
  <c r="GI10" i="23"/>
  <c r="GI55" i="23"/>
  <c r="GC22" i="23"/>
  <c r="GC81" i="23"/>
  <c r="FZ70" i="23"/>
  <c r="FZ50" i="23"/>
  <c r="FV25" i="23"/>
  <c r="FV48" i="23"/>
  <c r="FV69" i="23"/>
  <c r="FW28" i="23"/>
  <c r="FW83" i="23"/>
  <c r="GE18" i="23"/>
  <c r="GE12" i="23"/>
  <c r="GE89" i="23"/>
  <c r="GA15" i="23"/>
  <c r="GA93" i="23"/>
  <c r="GI13" i="23"/>
  <c r="FW71" i="23"/>
  <c r="GE80" i="23"/>
  <c r="GA83" i="23"/>
  <c r="GI73" i="23"/>
  <c r="GC66" i="23"/>
  <c r="FZ58" i="23"/>
  <c r="FV23" i="23"/>
  <c r="FW29" i="23"/>
  <c r="FW86" i="23"/>
  <c r="GE35" i="23"/>
  <c r="GA62" i="23"/>
  <c r="GI60" i="23"/>
  <c r="FV14" i="23"/>
  <c r="FW42" i="23"/>
  <c r="GE63" i="23"/>
  <c r="GA22" i="23"/>
  <c r="GI56" i="23"/>
  <c r="GC55" i="23"/>
  <c r="GC31" i="23"/>
  <c r="GC45" i="23"/>
  <c r="GC25" i="23"/>
  <c r="GC83" i="23"/>
  <c r="GC15" i="23"/>
  <c r="GC90" i="23"/>
  <c r="FZ6" i="23"/>
  <c r="FZ74" i="23"/>
  <c r="FZ19" i="23"/>
  <c r="FZ44" i="23"/>
  <c r="FZ53" i="23"/>
  <c r="FZ38" i="23"/>
  <c r="FZ64" i="23"/>
  <c r="FZ91" i="23"/>
  <c r="FV43" i="23"/>
  <c r="FW64" i="23"/>
  <c r="GI65" i="23"/>
  <c r="FW85" i="23"/>
  <c r="GE47" i="23"/>
  <c r="GE74" i="23"/>
  <c r="GA17" i="23"/>
  <c r="GA72" i="23"/>
  <c r="GI26" i="23"/>
  <c r="GI64" i="23"/>
  <c r="GI84" i="23"/>
  <c r="FW65" i="23"/>
  <c r="GE11" i="23"/>
  <c r="GE83" i="23"/>
  <c r="GA58" i="23"/>
  <c r="GA38" i="23"/>
  <c r="GI15" i="23"/>
  <c r="GI19" i="23"/>
  <c r="GI88" i="23"/>
  <c r="GE44" i="23"/>
  <c r="GA26" i="23"/>
  <c r="GA64" i="23"/>
  <c r="GI87" i="23"/>
  <c r="FZ46" i="23"/>
  <c r="FV93" i="23"/>
  <c r="FW13" i="23"/>
  <c r="GE50" i="23"/>
  <c r="GA49" i="23"/>
  <c r="GA73" i="23"/>
  <c r="GI33" i="23"/>
  <c r="GC60" i="23"/>
  <c r="GC67" i="23"/>
  <c r="FZ7" i="23"/>
  <c r="FV5" i="23"/>
  <c r="FV32" i="23"/>
  <c r="FW27" i="23"/>
  <c r="GE87" i="23"/>
  <c r="GE91" i="23"/>
  <c r="GA89" i="23"/>
  <c r="GI79" i="23"/>
  <c r="FV89" i="23"/>
  <c r="GC29" i="23"/>
  <c r="GC37" i="23"/>
  <c r="GC78" i="23"/>
  <c r="FZ43" i="23"/>
  <c r="FZ24" i="23"/>
  <c r="FZ85" i="23"/>
  <c r="FV49" i="23"/>
  <c r="FW6" i="23"/>
  <c r="FW84" i="23"/>
  <c r="GI25" i="23"/>
  <c r="FW88" i="23"/>
  <c r="GE43" i="23"/>
  <c r="GA86" i="23"/>
  <c r="GI34" i="23"/>
  <c r="GC7" i="23"/>
  <c r="GC72" i="23"/>
  <c r="FZ40" i="23"/>
  <c r="FV26" i="23"/>
  <c r="FV84" i="23"/>
  <c r="FW48" i="23"/>
  <c r="GE41" i="23"/>
  <c r="GA60" i="23"/>
  <c r="GA87" i="23"/>
  <c r="FZ16" i="23"/>
  <c r="FZ57" i="23"/>
  <c r="FV70" i="23"/>
  <c r="FW38" i="23"/>
  <c r="GI82" i="23"/>
  <c r="FV53" i="23"/>
  <c r="GE71" i="23"/>
  <c r="GA84" i="23"/>
  <c r="GI61" i="23"/>
  <c r="GE67" i="23"/>
  <c r="GA59" i="23"/>
  <c r="GI30" i="23"/>
  <c r="GE17" i="23"/>
  <c r="GI45" i="23"/>
  <c r="GC68" i="23"/>
  <c r="FV51" i="23"/>
  <c r="FW18" i="23"/>
  <c r="GE70" i="23"/>
  <c r="GA12" i="23"/>
  <c r="GA88" i="23"/>
  <c r="GI85" i="23"/>
  <c r="GC50" i="23"/>
  <c r="GC28" i="23"/>
  <c r="GC46" i="23"/>
  <c r="GC48" i="23"/>
  <c r="GC88" i="23"/>
  <c r="GC24" i="23"/>
  <c r="GC93" i="23"/>
  <c r="FZ12" i="23"/>
  <c r="FZ42" i="23"/>
  <c r="FZ9" i="23"/>
  <c r="FZ26" i="23"/>
  <c r="FZ20" i="23"/>
  <c r="FZ82" i="23"/>
  <c r="FZ63" i="23"/>
  <c r="FZ87" i="23"/>
  <c r="FV6" i="23"/>
  <c r="FV8" i="23"/>
  <c r="FV65" i="23"/>
  <c r="FV59" i="23"/>
  <c r="FV90" i="23"/>
  <c r="FV54" i="23"/>
  <c r="FV92" i="23"/>
  <c r="FW30" i="23"/>
  <c r="FW17" i="23"/>
  <c r="FW15" i="23"/>
  <c r="FW21" i="23"/>
  <c r="FW35" i="23"/>
  <c r="FW94" i="23"/>
  <c r="FW68" i="23"/>
  <c r="FW73" i="23"/>
  <c r="GE23" i="23"/>
  <c r="GE22" i="23"/>
  <c r="GE38" i="23"/>
  <c r="GE16" i="23"/>
  <c r="GE58" i="23"/>
  <c r="GE75" i="23"/>
  <c r="GE77" i="23"/>
  <c r="GE92" i="23"/>
  <c r="GA36" i="23"/>
  <c r="GA69" i="23"/>
  <c r="GA19" i="23"/>
  <c r="GA11" i="23"/>
  <c r="GA92" i="23"/>
  <c r="GA33" i="23"/>
  <c r="GA85" i="23"/>
  <c r="GI21" i="23"/>
  <c r="GI6" i="23"/>
  <c r="GI44" i="23"/>
  <c r="GI41" i="23"/>
  <c r="GI28" i="23"/>
  <c r="GI67" i="23"/>
  <c r="GI69" i="23"/>
  <c r="GI89" i="23"/>
  <c r="GC36" i="23"/>
  <c r="GC20" i="23"/>
  <c r="GC38" i="23"/>
  <c r="GC94" i="23"/>
  <c r="FZ14" i="23"/>
  <c r="FZ27" i="23"/>
  <c r="FZ94" i="23"/>
  <c r="FV9" i="23"/>
  <c r="FV47" i="23"/>
  <c r="FV76" i="23"/>
  <c r="FW56" i="23"/>
  <c r="FW7" i="23"/>
  <c r="FW69" i="23"/>
  <c r="FW82" i="23"/>
  <c r="GE37" i="23"/>
  <c r="GE72" i="23"/>
  <c r="GE76" i="23"/>
  <c r="GA28" i="23"/>
  <c r="GA51" i="23"/>
  <c r="GA70" i="23"/>
  <c r="GI72" i="23"/>
  <c r="GI77" i="23"/>
  <c r="GI47" i="23"/>
  <c r="GI62" i="23"/>
  <c r="GC44" i="23"/>
  <c r="GC26" i="23"/>
  <c r="GC49" i="23"/>
  <c r="GC62" i="23"/>
  <c r="FZ69" i="23"/>
  <c r="FZ62" i="23"/>
  <c r="FZ92" i="23"/>
  <c r="FZ84" i="23"/>
  <c r="FV24" i="23"/>
  <c r="FV35" i="23"/>
  <c r="FV79" i="23"/>
  <c r="FW63" i="23"/>
  <c r="FW60" i="23"/>
  <c r="FW10" i="23"/>
  <c r="FW81" i="23"/>
  <c r="GE54" i="23"/>
  <c r="GA23" i="23"/>
  <c r="GI24" i="23"/>
  <c r="GC43" i="23"/>
  <c r="GC39" i="23"/>
  <c r="FZ79" i="23"/>
  <c r="FZ66" i="23"/>
  <c r="FV36" i="23"/>
  <c r="FW9" i="23"/>
  <c r="FW90" i="23"/>
  <c r="GE88" i="23"/>
  <c r="GA68" i="23"/>
  <c r="GI5" i="23"/>
  <c r="GI74" i="23"/>
  <c r="GC32" i="23"/>
  <c r="GC57" i="23"/>
  <c r="FZ48" i="23"/>
  <c r="FV10" i="23"/>
  <c r="FW78" i="23"/>
  <c r="FW58" i="23"/>
  <c r="GE60" i="23"/>
  <c r="GA13" i="23"/>
  <c r="GA65" i="23"/>
  <c r="GI49" i="23"/>
  <c r="GC84" i="23"/>
  <c r="GC33" i="23"/>
  <c r="GC13" i="23"/>
  <c r="GC73" i="23"/>
  <c r="GC92" i="23"/>
  <c r="GC27" i="23"/>
  <c r="GC91" i="23"/>
  <c r="FZ17" i="23"/>
  <c r="FZ25" i="23"/>
  <c r="FZ18" i="23"/>
  <c r="FZ31" i="23"/>
  <c r="FZ21" i="23"/>
  <c r="FZ72" i="23"/>
  <c r="FZ65" i="23"/>
  <c r="FZ90" i="23"/>
  <c r="FV21" i="23"/>
  <c r="FV78" i="23"/>
  <c r="FV67" i="23"/>
  <c r="FV52" i="23"/>
  <c r="FV77" i="23"/>
  <c r="FV74" i="23"/>
  <c r="FV73" i="23"/>
  <c r="FW5" i="23"/>
  <c r="FW8" i="23"/>
  <c r="FW12" i="23"/>
  <c r="FW4" i="23"/>
  <c r="FW36" i="23"/>
  <c r="FW75" i="23"/>
  <c r="FW72" i="23"/>
  <c r="FW76" i="23"/>
  <c r="GE68" i="23"/>
  <c r="GE36" i="23"/>
  <c r="GE7" i="23"/>
  <c r="GE24" i="23"/>
  <c r="GE61" i="23"/>
  <c r="GE73" i="23"/>
  <c r="GE86" i="23"/>
  <c r="GA31" i="23"/>
  <c r="GA10" i="23"/>
  <c r="GA45" i="23"/>
  <c r="GA32" i="23"/>
  <c r="GA53" i="23"/>
  <c r="GA71" i="23"/>
  <c r="GA47" i="23"/>
  <c r="GA90" i="23"/>
  <c r="GI20" i="23"/>
  <c r="GI9" i="23"/>
  <c r="GI68" i="23"/>
  <c r="GI76" i="23"/>
  <c r="GI43" i="23"/>
  <c r="GI78" i="23"/>
  <c r="GI58" i="23"/>
  <c r="GI90" i="23"/>
  <c r="GC51" i="23"/>
  <c r="GC34" i="23"/>
  <c r="GC54" i="23"/>
  <c r="GC30" i="23"/>
  <c r="FZ30" i="23"/>
  <c r="FZ56" i="23"/>
  <c r="FZ59" i="23"/>
  <c r="FZ77" i="23"/>
  <c r="FZ81" i="23"/>
  <c r="FV16" i="23"/>
  <c r="FV57" i="23"/>
  <c r="FV91" i="23"/>
  <c r="FV87" i="23"/>
  <c r="FW50" i="23"/>
  <c r="FW25" i="23"/>
  <c r="FW32" i="23"/>
  <c r="FW80" i="23"/>
  <c r="GE29" i="23"/>
  <c r="GE21" i="23"/>
  <c r="GE40" i="23"/>
  <c r="GE32" i="23"/>
  <c r="GA6" i="23"/>
  <c r="GA54" i="23"/>
  <c r="GA27" i="23"/>
  <c r="GA52" i="23"/>
  <c r="GA80" i="23"/>
  <c r="GI27" i="23"/>
  <c r="GI29" i="23"/>
  <c r="GI75" i="23"/>
  <c r="GI93" i="23"/>
  <c r="GC64" i="23"/>
  <c r="GC35" i="23"/>
  <c r="GC40" i="23"/>
  <c r="GC41" i="23"/>
  <c r="FZ29" i="23"/>
  <c r="FZ86" i="23"/>
  <c r="FZ45" i="23"/>
  <c r="FZ54" i="23"/>
  <c r="FV18" i="23"/>
  <c r="FV4" i="23"/>
  <c r="FV64" i="23"/>
  <c r="FV81" i="23"/>
  <c r="FW47" i="23"/>
  <c r="FW33" i="23"/>
  <c r="GE28" i="23"/>
  <c r="GA43" i="23"/>
  <c r="GI42" i="23"/>
  <c r="GC61" i="23"/>
  <c r="GC65" i="23"/>
  <c r="FZ89" i="23"/>
  <c r="FV7" i="23"/>
  <c r="FW55" i="23"/>
  <c r="GE13" i="23"/>
  <c r="GA9" i="23"/>
  <c r="GI16" i="23"/>
  <c r="GC6" i="23"/>
  <c r="FZ76" i="23"/>
  <c r="FZ93" i="23"/>
  <c r="FV55" i="23"/>
  <c r="FW89" i="23"/>
  <c r="GE42" i="23"/>
  <c r="GA42" i="23"/>
  <c r="GI18" i="23"/>
  <c r="J50" i="18" l="1"/>
  <c r="I50" i="18"/>
  <c r="H50" i="18"/>
  <c r="G50" i="18"/>
  <c r="F50" i="18"/>
  <c r="K49" i="18"/>
  <c r="GA95" i="23"/>
  <c r="GA96" i="23"/>
  <c r="GA97" i="23"/>
  <c r="GI95" i="23"/>
  <c r="GI96" i="23"/>
  <c r="GI97" i="23"/>
  <c r="GE95" i="23"/>
  <c r="GE96" i="23"/>
  <c r="GE97" i="23"/>
  <c r="FW95" i="23"/>
  <c r="FW96" i="23"/>
  <c r="FW97" i="23"/>
  <c r="FV95" i="23"/>
  <c r="FV96" i="23"/>
  <c r="FV97" i="23"/>
  <c r="FZ95" i="23"/>
  <c r="FZ96" i="23"/>
  <c r="FZ97" i="23"/>
  <c r="GC95" i="23"/>
  <c r="GC96" i="23"/>
  <c r="GC97" i="23"/>
  <c r="FR95" i="23"/>
  <c r="FR96" i="23"/>
  <c r="FR97" i="23"/>
  <c r="FT95" i="23"/>
  <c r="FT96" i="23"/>
  <c r="FT97" i="23"/>
  <c r="FT52" i="23"/>
  <c r="FT43" i="23"/>
  <c r="FT34" i="23"/>
  <c r="FT92" i="23"/>
  <c r="FT69" i="23"/>
  <c r="FT58" i="23"/>
  <c r="FT61" i="23"/>
  <c r="FT74" i="23"/>
  <c r="FT46" i="23"/>
  <c r="FT89" i="23"/>
  <c r="FT40" i="23"/>
  <c r="FT86" i="23"/>
  <c r="FT90" i="23"/>
  <c r="FT94" i="23"/>
  <c r="FT29" i="23"/>
  <c r="FT73" i="23"/>
  <c r="FT51" i="23"/>
  <c r="FT25" i="23"/>
  <c r="FT49" i="23"/>
  <c r="FT62" i="23"/>
  <c r="FT82" i="23"/>
  <c r="FT72" i="23"/>
  <c r="FT93" i="23"/>
  <c r="FT28" i="23"/>
  <c r="FT31" i="23"/>
  <c r="FT22" i="23"/>
  <c r="FT88" i="23"/>
  <c r="FT60" i="23"/>
  <c r="FT16" i="23"/>
  <c r="FT66" i="23"/>
  <c r="FT55" i="23"/>
  <c r="FT37" i="23"/>
  <c r="FT81" i="23"/>
  <c r="FT76" i="23"/>
  <c r="FT18" i="23"/>
  <c r="FT50" i="23"/>
  <c r="FT30" i="23"/>
  <c r="FT71" i="23"/>
  <c r="FT68" i="23"/>
  <c r="FT75" i="23"/>
  <c r="FT32" i="23"/>
  <c r="FT48" i="23"/>
  <c r="FT38" i="23"/>
  <c r="FT36" i="23"/>
  <c r="FT57" i="23"/>
  <c r="FT83" i="23"/>
  <c r="FT56" i="23"/>
  <c r="FT35" i="23"/>
  <c r="FT91" i="23"/>
  <c r="FT59" i="23"/>
  <c r="FT77" i="23"/>
  <c r="FT87" i="23"/>
  <c r="FT39" i="23"/>
  <c r="FT17" i="23"/>
  <c r="FT33" i="23"/>
  <c r="FT19" i="23"/>
  <c r="FT44" i="23"/>
  <c r="FT64" i="23"/>
  <c r="FT67" i="23"/>
  <c r="FT8" i="23"/>
  <c r="FT26" i="23"/>
  <c r="FT41" i="23"/>
  <c r="FT54" i="23"/>
  <c r="FT65" i="23"/>
  <c r="FT79" i="23"/>
  <c r="FT12" i="23"/>
  <c r="FT63" i="23"/>
  <c r="FT5" i="23"/>
  <c r="FT42" i="23"/>
  <c r="FT84" i="23"/>
  <c r="FT27" i="23"/>
  <c r="FT23" i="23"/>
  <c r="FT15" i="23"/>
  <c r="FT20" i="23"/>
  <c r="FT7" i="23"/>
  <c r="FT6" i="23"/>
  <c r="FT85" i="23"/>
  <c r="FT14" i="23"/>
  <c r="FT47" i="23"/>
  <c r="FT80" i="23"/>
  <c r="FT24" i="23"/>
  <c r="FT21" i="23"/>
  <c r="FT10" i="23"/>
  <c r="FT78" i="23"/>
  <c r="FT45" i="23"/>
  <c r="FT11" i="23"/>
  <c r="FT53" i="23"/>
  <c r="FT13" i="23"/>
  <c r="FT70" i="23"/>
  <c r="FT4" i="23"/>
  <c r="FT9" i="23"/>
  <c r="FX95" i="23"/>
  <c r="FX96" i="23"/>
  <c r="FX97" i="23"/>
  <c r="FX93" i="23"/>
  <c r="FX72" i="23"/>
  <c r="FX53" i="23"/>
  <c r="FX44" i="23"/>
  <c r="FX35" i="23"/>
  <c r="FX90" i="23"/>
  <c r="FX56" i="23"/>
  <c r="FX47" i="23"/>
  <c r="FX38" i="23"/>
  <c r="FX29" i="23"/>
  <c r="FX86" i="23"/>
  <c r="FX73" i="23"/>
  <c r="FX67" i="23"/>
  <c r="FX60" i="23"/>
  <c r="FX39" i="23"/>
  <c r="FX20" i="23"/>
  <c r="FX42" i="23"/>
  <c r="FX32" i="23"/>
  <c r="FX59" i="23"/>
  <c r="FX23" i="23"/>
  <c r="FX14" i="23"/>
  <c r="FX68" i="23"/>
  <c r="FX87" i="23"/>
  <c r="FX92" i="23"/>
  <c r="FX88" i="23"/>
  <c r="FX89" i="23"/>
  <c r="FX83" i="23"/>
  <c r="FX91" i="23"/>
  <c r="FX79" i="23"/>
  <c r="FX75" i="23"/>
  <c r="FX85" i="23"/>
  <c r="FX74" i="23"/>
  <c r="FX50" i="23"/>
  <c r="FX28" i="23"/>
  <c r="FX17" i="23"/>
  <c r="FX36" i="23"/>
  <c r="FX19" i="23"/>
  <c r="FX37" i="23"/>
  <c r="FX94" i="23"/>
  <c r="FX69" i="23"/>
  <c r="FX81" i="23"/>
  <c r="FX55" i="23"/>
  <c r="FX21" i="23"/>
  <c r="FX51" i="23"/>
  <c r="FX41" i="23"/>
  <c r="FX46" i="23"/>
  <c r="FX78" i="23"/>
  <c r="FX16" i="23"/>
  <c r="FX58" i="23"/>
  <c r="FX30" i="23"/>
  <c r="FX49" i="23"/>
  <c r="FX82" i="23"/>
  <c r="FX54" i="23"/>
  <c r="FX77" i="23"/>
  <c r="FX65" i="23"/>
  <c r="FX70" i="23"/>
  <c r="FX66" i="23"/>
  <c r="FX71" i="23"/>
  <c r="FX15" i="23"/>
  <c r="FX57" i="23"/>
  <c r="FX80" i="23"/>
  <c r="FX43" i="23"/>
  <c r="FX18" i="23"/>
  <c r="FX27" i="23"/>
  <c r="FX31" i="23"/>
  <c r="FX10" i="23"/>
  <c r="FX76" i="23"/>
  <c r="FX12" i="23"/>
  <c r="FX6" i="23"/>
  <c r="FX61" i="23"/>
  <c r="FX84" i="23"/>
  <c r="FX7" i="23"/>
  <c r="FX8" i="23"/>
  <c r="FX63" i="23"/>
  <c r="FX52" i="23"/>
  <c r="FX24" i="23"/>
  <c r="FX34" i="23"/>
  <c r="FX9" i="23"/>
  <c r="FX40" i="23"/>
  <c r="FX45" i="23"/>
  <c r="FX22" i="23"/>
  <c r="FX5" i="23"/>
  <c r="FX62" i="23"/>
  <c r="FX48" i="23"/>
  <c r="FX4" i="23"/>
  <c r="FX33" i="23"/>
  <c r="FX13" i="23"/>
  <c r="FX11" i="23"/>
  <c r="FX64" i="23"/>
  <c r="FX25" i="23"/>
  <c r="FX26" i="23"/>
  <c r="FR86" i="23"/>
  <c r="FR84" i="23"/>
  <c r="FR81" i="23"/>
  <c r="FR78" i="23"/>
  <c r="FR75" i="23"/>
  <c r="FR72" i="23"/>
  <c r="FR69" i="23"/>
  <c r="FR66" i="23"/>
  <c r="FR63" i="23"/>
  <c r="FR87" i="23"/>
  <c r="FR82" i="23"/>
  <c r="FR94" i="23"/>
  <c r="FR88" i="23"/>
  <c r="FR89" i="23"/>
  <c r="FR85" i="23"/>
  <c r="FR74" i="23"/>
  <c r="FR68" i="23"/>
  <c r="FR58" i="23"/>
  <c r="FR67" i="23"/>
  <c r="FR55" i="23"/>
  <c r="FR91" i="23"/>
  <c r="FR90" i="23"/>
  <c r="FR64" i="23"/>
  <c r="FR48" i="23"/>
  <c r="FR37" i="23"/>
  <c r="FR25" i="23"/>
  <c r="FR22" i="23"/>
  <c r="FR19" i="23"/>
  <c r="FR16" i="23"/>
  <c r="FR65" i="23"/>
  <c r="FR53" i="23"/>
  <c r="FR45" i="23"/>
  <c r="FR34" i="23"/>
  <c r="FR73" i="23"/>
  <c r="FR80" i="23"/>
  <c r="FR83" i="23"/>
  <c r="FR77" i="23"/>
  <c r="FR76" i="23"/>
  <c r="FR79" i="23"/>
  <c r="FR71" i="23"/>
  <c r="FR70" i="23"/>
  <c r="FR51" i="23"/>
  <c r="FR36" i="23"/>
  <c r="FR35" i="23"/>
  <c r="FR92" i="23"/>
  <c r="FR54" i="23"/>
  <c r="FR39" i="23"/>
  <c r="FR38" i="23"/>
  <c r="FR27" i="23"/>
  <c r="FR20" i="23"/>
  <c r="FR40" i="23"/>
  <c r="FR41" i="23"/>
  <c r="FR21" i="23"/>
  <c r="FR13" i="23"/>
  <c r="FR10" i="23"/>
  <c r="FR7" i="23"/>
  <c r="FR4" i="23"/>
  <c r="FR47" i="23"/>
  <c r="FR23" i="23"/>
  <c r="FR9" i="23"/>
  <c r="FR42" i="23"/>
  <c r="FR30" i="23"/>
  <c r="FR24" i="23"/>
  <c r="FR59" i="23"/>
  <c r="FR31" i="23"/>
  <c r="FR11" i="23"/>
  <c r="FR60" i="23"/>
  <c r="FR33" i="23"/>
  <c r="FR28" i="23"/>
  <c r="FR5" i="23"/>
  <c r="FR50" i="23"/>
  <c r="FR46" i="23"/>
  <c r="FR29" i="23"/>
  <c r="FR15" i="23"/>
  <c r="FR6" i="23"/>
  <c r="FR62" i="23"/>
  <c r="FR57" i="23"/>
  <c r="FR61" i="23"/>
  <c r="FR32" i="23"/>
  <c r="FR8" i="23"/>
  <c r="FR43" i="23"/>
  <c r="FR14" i="23"/>
  <c r="FR56" i="23"/>
  <c r="FR52" i="23"/>
  <c r="FR49" i="23"/>
  <c r="FR17" i="23"/>
  <c r="FR93" i="23"/>
  <c r="FR26" i="23"/>
  <c r="FR18" i="23"/>
  <c r="FR44" i="23"/>
  <c r="FR12" i="23"/>
  <c r="E51" i="18"/>
  <c r="B53" i="18"/>
  <c r="D52" i="18"/>
  <c r="A53" i="18"/>
  <c r="C52" i="18"/>
  <c r="GK10" i="23"/>
  <c r="GK13" i="23"/>
  <c r="GK6" i="23"/>
  <c r="GK34" i="23"/>
  <c r="GK52" i="23"/>
  <c r="GK20" i="23"/>
  <c r="GK94" i="23"/>
  <c r="GK73" i="23"/>
  <c r="GS33" i="23"/>
  <c r="GS54" i="23"/>
  <c r="GS24" i="23"/>
  <c r="GS41" i="23"/>
  <c r="GS67" i="23"/>
  <c r="GS80" i="23"/>
  <c r="GS60" i="23"/>
  <c r="GO47" i="23"/>
  <c r="GO4" i="23"/>
  <c r="GO9" i="23"/>
  <c r="GO20" i="23"/>
  <c r="GO67" i="23"/>
  <c r="GO18" i="23"/>
  <c r="GO82" i="23"/>
  <c r="GO68" i="23"/>
  <c r="GG53" i="23"/>
  <c r="GG30" i="23"/>
  <c r="GG7" i="23"/>
  <c r="GG54" i="23"/>
  <c r="GG77" i="23"/>
  <c r="GG16" i="23"/>
  <c r="GG84" i="23"/>
  <c r="GF59" i="23"/>
  <c r="GF39" i="23"/>
  <c r="GF51" i="23"/>
  <c r="GF23" i="23"/>
  <c r="GF53" i="23"/>
  <c r="GF86" i="23"/>
  <c r="GF37" i="23"/>
  <c r="GF74" i="23"/>
  <c r="GJ11" i="23"/>
  <c r="GJ27" i="23"/>
  <c r="GJ77" i="23"/>
  <c r="GJ55" i="23"/>
  <c r="GJ42" i="23"/>
  <c r="GJ91" i="23"/>
  <c r="GJ61" i="23"/>
  <c r="GJ90" i="23"/>
  <c r="GM41" i="23"/>
  <c r="GM10" i="23"/>
  <c r="GM29" i="23"/>
  <c r="GM8" i="23"/>
  <c r="GM32" i="23"/>
  <c r="GM61" i="23"/>
  <c r="GM57" i="23"/>
  <c r="GF40" i="23"/>
  <c r="GF77" i="23"/>
  <c r="GJ39" i="23"/>
  <c r="GJ57" i="23"/>
  <c r="GJ19" i="23"/>
  <c r="GJ84" i="23"/>
  <c r="GJ58" i="23"/>
  <c r="GJ29" i="23"/>
  <c r="GJ64" i="23"/>
  <c r="GJ93" i="23"/>
  <c r="GM26" i="23"/>
  <c r="GM43" i="23"/>
  <c r="GM81" i="23"/>
  <c r="GM74" i="23"/>
  <c r="GK32" i="23"/>
  <c r="GK86" i="23"/>
  <c r="GS4" i="23"/>
  <c r="GS19" i="23"/>
  <c r="GO8" i="23"/>
  <c r="GO35" i="23"/>
  <c r="GO27" i="23"/>
  <c r="GG23" i="23"/>
  <c r="GG20" i="23"/>
  <c r="GG66" i="23"/>
  <c r="GF17" i="23"/>
  <c r="GF78" i="23"/>
  <c r="GJ21" i="23"/>
  <c r="GJ82" i="23"/>
  <c r="GJ70" i="23"/>
  <c r="GM9" i="23"/>
  <c r="GM73" i="23"/>
  <c r="GM90" i="23"/>
  <c r="GK72" i="23"/>
  <c r="GK75" i="23"/>
  <c r="GK77" i="23"/>
  <c r="GK88" i="23"/>
  <c r="GS20" i="23"/>
  <c r="GS14" i="23"/>
  <c r="GS22" i="23"/>
  <c r="GS72" i="23"/>
  <c r="GO25" i="23"/>
  <c r="GO36" i="23"/>
  <c r="GO33" i="23"/>
  <c r="GG46" i="23"/>
  <c r="GG41" i="23"/>
  <c r="GG81" i="23"/>
  <c r="GG69" i="23"/>
  <c r="GF26" i="23"/>
  <c r="GF88" i="23"/>
  <c r="GF94" i="23"/>
  <c r="GJ6" i="23"/>
  <c r="GJ34" i="23"/>
  <c r="GM45" i="23"/>
  <c r="GM38" i="23"/>
  <c r="GM89" i="23"/>
  <c r="GK16" i="23"/>
  <c r="GK5" i="23"/>
  <c r="GK84" i="23"/>
  <c r="GS12" i="23"/>
  <c r="GS88" i="23"/>
  <c r="GO22" i="23"/>
  <c r="GG36" i="23"/>
  <c r="GG43" i="23"/>
  <c r="GF16" i="23"/>
  <c r="GJ30" i="23"/>
  <c r="GM48" i="23"/>
  <c r="GM86" i="23"/>
  <c r="GK21" i="23"/>
  <c r="GK15" i="23"/>
  <c r="GK57" i="23"/>
  <c r="GK35" i="23"/>
  <c r="GK65" i="23"/>
  <c r="GK23" i="23"/>
  <c r="GK93" i="23"/>
  <c r="GK76" i="23"/>
  <c r="GS51" i="23"/>
  <c r="GS55" i="23"/>
  <c r="GS37" i="23"/>
  <c r="GS42" i="23"/>
  <c r="GS84" i="23"/>
  <c r="GS87" i="23"/>
  <c r="GS63" i="23"/>
  <c r="GO5" i="23"/>
  <c r="GO42" i="23"/>
  <c r="GO12" i="23"/>
  <c r="GO29" i="23"/>
  <c r="GO94" i="23"/>
  <c r="GO21" i="23"/>
  <c r="GO85" i="23"/>
  <c r="GO71" i="23"/>
  <c r="GG5" i="23"/>
  <c r="GG11" i="23"/>
  <c r="GG10" i="23"/>
  <c r="GG62" i="23"/>
  <c r="GG80" i="23"/>
  <c r="GG19" i="23"/>
  <c r="GG60" i="23"/>
  <c r="GF7" i="23"/>
  <c r="GF47" i="23"/>
  <c r="GF76" i="23"/>
  <c r="GF24" i="23"/>
  <c r="GF54" i="23"/>
  <c r="GF63" i="23"/>
  <c r="GM39" i="23"/>
  <c r="GM11" i="23"/>
  <c r="GM60" i="23"/>
  <c r="GK66" i="23"/>
  <c r="GK31" i="23"/>
  <c r="GS31" i="23"/>
  <c r="GS26" i="23"/>
  <c r="GS69" i="23"/>
  <c r="GO58" i="23"/>
  <c r="GO63" i="23"/>
  <c r="GG39" i="23"/>
  <c r="GG82" i="23"/>
  <c r="GF10" i="23"/>
  <c r="GF42" i="23"/>
  <c r="GF46" i="23"/>
  <c r="GJ66" i="23"/>
  <c r="GJ71" i="23"/>
  <c r="GM16" i="23"/>
  <c r="GM37" i="23"/>
  <c r="GM50" i="23"/>
  <c r="GO66" i="23"/>
  <c r="GF27" i="23"/>
  <c r="GF49" i="23"/>
  <c r="GJ80" i="23"/>
  <c r="GJ73" i="23"/>
  <c r="GM14" i="23"/>
  <c r="GM87" i="23"/>
  <c r="GO55" i="23"/>
  <c r="GG72" i="23"/>
  <c r="GF89" i="23"/>
  <c r="GM27" i="23"/>
  <c r="GK18" i="23"/>
  <c r="GK25" i="23"/>
  <c r="GK56" i="23"/>
  <c r="GK51" i="23"/>
  <c r="GK81" i="23"/>
  <c r="GK26" i="23"/>
  <c r="GK92" i="23"/>
  <c r="GK87" i="23"/>
  <c r="GS11" i="23"/>
  <c r="GS57" i="23"/>
  <c r="GS47" i="23"/>
  <c r="GS40" i="23"/>
  <c r="GS16" i="23"/>
  <c r="GS76" i="23"/>
  <c r="GS66" i="23"/>
  <c r="GO14" i="23"/>
  <c r="GO10" i="23"/>
  <c r="GO34" i="23"/>
  <c r="GO43" i="23"/>
  <c r="GO84" i="23"/>
  <c r="GO24" i="23"/>
  <c r="GO60" i="23"/>
  <c r="GO74" i="23"/>
  <c r="GG8" i="23"/>
  <c r="GG38" i="23"/>
  <c r="GG13" i="23"/>
  <c r="GG73" i="23"/>
  <c r="GG74" i="23"/>
  <c r="GG22" i="23"/>
  <c r="GG63" i="23"/>
  <c r="GF21" i="23"/>
  <c r="GF13" i="23"/>
  <c r="GF18" i="23"/>
  <c r="GF41" i="23"/>
  <c r="GF80" i="23"/>
  <c r="GF70" i="23"/>
  <c r="GF43" i="23"/>
  <c r="GF85" i="23"/>
  <c r="GJ10" i="23"/>
  <c r="GJ43" i="23"/>
  <c r="GJ18" i="23"/>
  <c r="GJ74" i="23"/>
  <c r="GJ60" i="23"/>
  <c r="GJ32" i="23"/>
  <c r="GJ67" i="23"/>
  <c r="GM12" i="23"/>
  <c r="GM13" i="23"/>
  <c r="GM25" i="23"/>
  <c r="GM58" i="23"/>
  <c r="GM19" i="23"/>
  <c r="GM69" i="23"/>
  <c r="GM36" i="23"/>
  <c r="GM72" i="23"/>
  <c r="GK41" i="23"/>
  <c r="GK55" i="23"/>
  <c r="GK69" i="23"/>
  <c r="GS53" i="23"/>
  <c r="GS52" i="23"/>
  <c r="GS81" i="23"/>
  <c r="GO17" i="23"/>
  <c r="GO90" i="23"/>
  <c r="GO77" i="23"/>
  <c r="GG18" i="23"/>
  <c r="GG25" i="23"/>
  <c r="GF9" i="23"/>
  <c r="GF91" i="23"/>
  <c r="GF93" i="23"/>
  <c r="GJ33" i="23"/>
  <c r="GJ35" i="23"/>
  <c r="GM18" i="23"/>
  <c r="GM42" i="23"/>
  <c r="GK12" i="23"/>
  <c r="GK36" i="23"/>
  <c r="GK42" i="23"/>
  <c r="GS6" i="23"/>
  <c r="GS7" i="23"/>
  <c r="GS27" i="23"/>
  <c r="GS82" i="23"/>
  <c r="GO16" i="23"/>
  <c r="GO61" i="23"/>
  <c r="GO92" i="23"/>
  <c r="GO87" i="23"/>
  <c r="GG33" i="23"/>
  <c r="GG21" i="23"/>
  <c r="GG29" i="23"/>
  <c r="GF33" i="23"/>
  <c r="GF66" i="23"/>
  <c r="GF75" i="23"/>
  <c r="GJ79" i="23"/>
  <c r="GJ48" i="23"/>
  <c r="GJ38" i="23"/>
  <c r="GM6" i="23"/>
  <c r="GM51" i="23"/>
  <c r="GM53" i="23"/>
  <c r="GK90" i="23"/>
  <c r="GS75" i="23"/>
  <c r="GO44" i="23"/>
  <c r="GG76" i="23"/>
  <c r="GF5" i="23"/>
  <c r="GF52" i="23"/>
  <c r="GJ45" i="23"/>
  <c r="GM44" i="23"/>
  <c r="GK14" i="23"/>
  <c r="GK24" i="23"/>
  <c r="GK8" i="23"/>
  <c r="GK33" i="23"/>
  <c r="GK74" i="23"/>
  <c r="GK59" i="23"/>
  <c r="GK91" i="23"/>
  <c r="GS9" i="23"/>
  <c r="GS28" i="23"/>
  <c r="GS13" i="23"/>
  <c r="GS35" i="23"/>
  <c r="GS89" i="23"/>
  <c r="GS32" i="23"/>
  <c r="GS62" i="23"/>
  <c r="GS78" i="23"/>
  <c r="GO26" i="23"/>
  <c r="GO40" i="23"/>
  <c r="GO39" i="23"/>
  <c r="GO38" i="23"/>
  <c r="GO91" i="23"/>
  <c r="GO52" i="23"/>
  <c r="GO72" i="23"/>
  <c r="GG35" i="23"/>
  <c r="GG68" i="23"/>
  <c r="GG6" i="23"/>
  <c r="GG17" i="23"/>
  <c r="GG67" i="23"/>
  <c r="GG79" i="23"/>
  <c r="GG70" i="23"/>
  <c r="GG75" i="23"/>
  <c r="GF87" i="23"/>
  <c r="GF20" i="23"/>
  <c r="GF14" i="23"/>
  <c r="GF81" i="23"/>
  <c r="GF19" i="23"/>
  <c r="GF84" i="23"/>
  <c r="GF55" i="23"/>
  <c r="GF92" i="23"/>
  <c r="GJ12" i="23"/>
  <c r="GJ9" i="23"/>
  <c r="GJ49" i="23"/>
  <c r="GJ14" i="23"/>
  <c r="GJ54" i="23"/>
  <c r="GJ44" i="23"/>
  <c r="GJ83" i="23"/>
  <c r="GM24" i="23"/>
  <c r="GM23" i="23"/>
  <c r="GM40" i="23"/>
  <c r="GM28" i="23"/>
  <c r="GM63" i="23"/>
  <c r="GM78" i="23"/>
  <c r="GM77" i="23"/>
  <c r="GM88" i="23"/>
  <c r="GM94" i="23"/>
  <c r="GK4" i="23"/>
  <c r="GK47" i="23"/>
  <c r="GK53" i="23"/>
  <c r="GK79" i="23"/>
  <c r="GS61" i="23"/>
  <c r="GS48" i="23"/>
  <c r="GS91" i="23"/>
  <c r="GS71" i="23"/>
  <c r="GO19" i="23"/>
  <c r="GO64" i="23"/>
  <c r="GO81" i="23"/>
  <c r="GG9" i="23"/>
  <c r="GG47" i="23"/>
  <c r="GG88" i="23"/>
  <c r="GF4" i="23"/>
  <c r="GF29" i="23"/>
  <c r="GF65" i="23"/>
  <c r="GJ85" i="23"/>
  <c r="GJ68" i="23"/>
  <c r="GM15" i="23"/>
  <c r="GM75" i="23"/>
  <c r="GM67" i="23"/>
  <c r="GK85" i="23"/>
  <c r="GK78" i="23"/>
  <c r="GS44" i="23"/>
  <c r="GS56" i="23"/>
  <c r="GS74" i="23"/>
  <c r="GO48" i="23"/>
  <c r="GO83" i="23"/>
  <c r="GG12" i="23"/>
  <c r="GF72" i="23"/>
  <c r="GJ37" i="23"/>
  <c r="GJ65" i="23"/>
  <c r="GJ56" i="23"/>
  <c r="GM64" i="23"/>
  <c r="GM85" i="23"/>
  <c r="GK89" i="23"/>
  <c r="GS17" i="23"/>
  <c r="GS43" i="23"/>
  <c r="GO28" i="23"/>
  <c r="GO46" i="23"/>
  <c r="GO80" i="23"/>
  <c r="GG24" i="23"/>
  <c r="GG61" i="23"/>
  <c r="GG92" i="23"/>
  <c r="GF67" i="23"/>
  <c r="GF34" i="23"/>
  <c r="GJ25" i="23"/>
  <c r="GJ31" i="23"/>
  <c r="GJ87" i="23"/>
  <c r="GM21" i="23"/>
  <c r="GM47" i="23"/>
  <c r="GK9" i="23"/>
  <c r="GS50" i="23"/>
  <c r="GS25" i="23"/>
  <c r="GO37" i="23"/>
  <c r="GG48" i="23"/>
  <c r="GG87" i="23"/>
  <c r="GF60" i="23"/>
  <c r="GJ40" i="23"/>
  <c r="GJ41" i="23"/>
  <c r="GM56" i="23"/>
  <c r="GK27" i="23"/>
  <c r="GK45" i="23"/>
  <c r="GK11" i="23"/>
  <c r="GK48" i="23"/>
  <c r="GK80" i="23"/>
  <c r="GK60" i="23"/>
  <c r="GK82" i="23"/>
  <c r="GS8" i="23"/>
  <c r="GS5" i="23"/>
  <c r="GS38" i="23"/>
  <c r="GS36" i="23"/>
  <c r="GS85" i="23"/>
  <c r="GS46" i="23"/>
  <c r="GS65" i="23"/>
  <c r="GS86" i="23"/>
  <c r="GO13" i="23"/>
  <c r="GO23" i="23"/>
  <c r="GO31" i="23"/>
  <c r="GO51" i="23"/>
  <c r="GO30" i="23"/>
  <c r="GO79" i="23"/>
  <c r="GO75" i="23"/>
  <c r="GG15" i="23"/>
  <c r="GG71" i="23"/>
  <c r="GG42" i="23"/>
  <c r="GG26" i="23"/>
  <c r="GG59" i="23"/>
  <c r="GG40" i="23"/>
  <c r="GG85" i="23"/>
  <c r="GG78" i="23"/>
  <c r="GF12" i="23"/>
  <c r="GF6" i="23"/>
  <c r="GF15" i="23"/>
  <c r="GF56" i="23"/>
  <c r="GF22" i="23"/>
  <c r="GF79" i="23"/>
  <c r="GF58" i="23"/>
  <c r="GJ4" i="23"/>
  <c r="GJ24" i="23"/>
  <c r="GJ5" i="23"/>
  <c r="GJ16" i="23"/>
  <c r="GJ17" i="23"/>
  <c r="GJ81" i="23"/>
  <c r="GJ47" i="23"/>
  <c r="GJ86" i="23"/>
  <c r="GM65" i="23"/>
  <c r="GM59" i="23"/>
  <c r="GM82" i="23"/>
  <c r="GM30" i="23"/>
  <c r="GM34" i="23"/>
  <c r="GM93" i="23"/>
  <c r="GM92" i="23"/>
  <c r="GM91" i="23"/>
  <c r="GM76" i="23"/>
  <c r="GK22" i="23"/>
  <c r="GK62" i="23"/>
  <c r="GK39" i="23"/>
  <c r="GK64" i="23"/>
  <c r="GS21" i="23"/>
  <c r="GS49" i="23"/>
  <c r="GS90" i="23"/>
  <c r="GO54" i="23"/>
  <c r="GO49" i="23"/>
  <c r="GO76" i="23"/>
  <c r="GO89" i="23"/>
  <c r="GG37" i="23"/>
  <c r="GG58" i="23"/>
  <c r="GG90" i="23"/>
  <c r="GF45" i="23"/>
  <c r="GF28" i="23"/>
  <c r="GJ13" i="23"/>
  <c r="GJ23" i="23"/>
  <c r="GJ88" i="23"/>
  <c r="GM79" i="23"/>
  <c r="GM68" i="23"/>
  <c r="GK83" i="23"/>
  <c r="GK67" i="23"/>
  <c r="GS79" i="23"/>
  <c r="GS83" i="23"/>
  <c r="GO45" i="23"/>
  <c r="GO70" i="23"/>
  <c r="GO62" i="23"/>
  <c r="GG50" i="23"/>
  <c r="GG49" i="23"/>
  <c r="GG89" i="23"/>
  <c r="GG91" i="23"/>
  <c r="GF35" i="23"/>
  <c r="GF32" i="23"/>
  <c r="GF68" i="23"/>
  <c r="GJ28" i="23"/>
  <c r="GJ94" i="23"/>
  <c r="GM17" i="23"/>
  <c r="GM49" i="23"/>
  <c r="GM80" i="23"/>
  <c r="GK43" i="23"/>
  <c r="GK54" i="23"/>
  <c r="GK49" i="23"/>
  <c r="GK70" i="23"/>
  <c r="GS15" i="23"/>
  <c r="GS64" i="23"/>
  <c r="GO11" i="23"/>
  <c r="GO93" i="23"/>
  <c r="GO65" i="23"/>
  <c r="GG4" i="23"/>
  <c r="GG57" i="23"/>
  <c r="GF38" i="23"/>
  <c r="GF50" i="23"/>
  <c r="GF71" i="23"/>
  <c r="GJ63" i="23"/>
  <c r="GJ69" i="23"/>
  <c r="GM55" i="23"/>
  <c r="GM5" i="23"/>
  <c r="GM84" i="23"/>
  <c r="GK29" i="23"/>
  <c r="GS10" i="23"/>
  <c r="GS92" i="23"/>
  <c r="GO86" i="23"/>
  <c r="GG52" i="23"/>
  <c r="GF64" i="23"/>
  <c r="GF83" i="23"/>
  <c r="GJ78" i="23"/>
  <c r="GM46" i="23"/>
  <c r="GM71" i="23"/>
  <c r="GK44" i="23"/>
  <c r="GK40" i="23"/>
  <c r="GK46" i="23"/>
  <c r="GK19" i="23"/>
  <c r="GK50" i="23"/>
  <c r="GK28" i="23"/>
  <c r="GK71" i="23"/>
  <c r="GK61" i="23"/>
  <c r="GS30" i="23"/>
  <c r="GS59" i="23"/>
  <c r="GS39" i="23"/>
  <c r="GS45" i="23"/>
  <c r="GS70" i="23"/>
  <c r="GS73" i="23"/>
  <c r="GS68" i="23"/>
  <c r="GS93" i="23"/>
  <c r="GO53" i="23"/>
  <c r="GO59" i="23"/>
  <c r="GO32" i="23"/>
  <c r="GO56" i="23"/>
  <c r="GO41" i="23"/>
  <c r="GO73" i="23"/>
  <c r="GO78" i="23"/>
  <c r="GG34" i="23"/>
  <c r="GG32" i="23"/>
  <c r="GG27" i="23"/>
  <c r="GG28" i="23"/>
  <c r="GG94" i="23"/>
  <c r="GG51" i="23"/>
  <c r="GG83" i="23"/>
  <c r="GG86" i="23"/>
  <c r="GF30" i="23"/>
  <c r="GF8" i="23"/>
  <c r="GF44" i="23"/>
  <c r="GF57" i="23"/>
  <c r="GF25" i="23"/>
  <c r="GF90" i="23"/>
  <c r="GF62" i="23"/>
  <c r="GJ8" i="23"/>
  <c r="GJ75" i="23"/>
  <c r="GJ36" i="23"/>
  <c r="GJ46" i="23"/>
  <c r="GJ20" i="23"/>
  <c r="GJ52" i="23"/>
  <c r="GJ50" i="23"/>
  <c r="GJ92" i="23"/>
  <c r="GM52" i="23"/>
  <c r="GM4" i="23"/>
  <c r="GM70" i="23"/>
  <c r="GM66" i="23"/>
  <c r="GM35" i="23"/>
  <c r="GM54" i="23"/>
  <c r="GS94" i="23"/>
  <c r="GG64" i="23"/>
  <c r="GG55" i="23"/>
  <c r="GF48" i="23"/>
  <c r="GF61" i="23"/>
  <c r="GJ7" i="23"/>
  <c r="GJ62" i="23"/>
  <c r="GJ53" i="23"/>
  <c r="GM22" i="23"/>
  <c r="GM83" i="23"/>
  <c r="GK7" i="23"/>
  <c r="GK37" i="23"/>
  <c r="GK30" i="23"/>
  <c r="GK68" i="23"/>
  <c r="GS18" i="23"/>
  <c r="GS29" i="23"/>
  <c r="GO57" i="23"/>
  <c r="GO50" i="23"/>
  <c r="GO88" i="23"/>
  <c r="GG31" i="23"/>
  <c r="GG44" i="23"/>
  <c r="GG56" i="23"/>
  <c r="GF11" i="23"/>
  <c r="GF73" i="23"/>
  <c r="GF31" i="23"/>
  <c r="GJ15" i="23"/>
  <c r="GJ26" i="23"/>
  <c r="GJ89" i="23"/>
  <c r="GM20" i="23"/>
  <c r="GM33" i="23"/>
  <c r="GK38" i="23"/>
  <c r="GK63" i="23"/>
  <c r="GK17" i="23"/>
  <c r="GS34" i="23"/>
  <c r="GS58" i="23"/>
  <c r="GS77" i="23"/>
  <c r="GO6" i="23"/>
  <c r="GO15" i="23"/>
  <c r="GG14" i="23"/>
  <c r="GG45" i="23"/>
  <c r="GG93" i="23"/>
  <c r="GF36" i="23"/>
  <c r="GF82" i="23"/>
  <c r="GJ22" i="23"/>
  <c r="GJ51" i="23"/>
  <c r="GJ59" i="23"/>
  <c r="GM7" i="23"/>
  <c r="GM31" i="23"/>
  <c r="GK58" i="23"/>
  <c r="GS23" i="23"/>
  <c r="GO7" i="23"/>
  <c r="GO69" i="23"/>
  <c r="GG65" i="23"/>
  <c r="GF69" i="23"/>
  <c r="GJ72" i="23"/>
  <c r="GJ76" i="23"/>
  <c r="GM62" i="23"/>
  <c r="J51" i="18" l="1"/>
  <c r="I51" i="18"/>
  <c r="H51" i="18"/>
  <c r="G51" i="18"/>
  <c r="F51" i="18"/>
  <c r="K50" i="18"/>
  <c r="GM95" i="23"/>
  <c r="GM96" i="23"/>
  <c r="GM97" i="23"/>
  <c r="GJ95" i="23"/>
  <c r="GJ96" i="23"/>
  <c r="GJ97" i="23"/>
  <c r="GF95" i="23"/>
  <c r="GF96" i="23"/>
  <c r="GF97" i="23"/>
  <c r="GG95" i="23"/>
  <c r="GG96" i="23"/>
  <c r="GG97" i="23"/>
  <c r="GO95" i="23"/>
  <c r="GO96" i="23"/>
  <c r="GO97" i="23"/>
  <c r="GS95" i="23"/>
  <c r="GS96" i="23"/>
  <c r="GS97" i="23"/>
  <c r="GK95" i="23"/>
  <c r="GK96" i="23"/>
  <c r="GK97" i="23"/>
  <c r="GB95" i="23"/>
  <c r="GB96" i="23"/>
  <c r="GB97" i="23"/>
  <c r="GH95" i="23"/>
  <c r="GH96" i="23"/>
  <c r="GH97" i="23"/>
  <c r="GH86" i="23"/>
  <c r="GH88" i="23"/>
  <c r="GH93" i="23"/>
  <c r="GH92" i="23"/>
  <c r="GH80" i="23"/>
  <c r="GH90" i="23"/>
  <c r="GH58" i="23"/>
  <c r="GH84" i="23"/>
  <c r="GH48" i="23"/>
  <c r="GH83" i="23"/>
  <c r="GH63" i="23"/>
  <c r="GH62" i="23"/>
  <c r="GH56" i="23"/>
  <c r="GH70" i="23"/>
  <c r="GH79" i="23"/>
  <c r="GH91" i="23"/>
  <c r="GH74" i="23"/>
  <c r="GH82" i="23"/>
  <c r="GH78" i="23"/>
  <c r="GH44" i="23"/>
  <c r="GH22" i="23"/>
  <c r="GH57" i="23"/>
  <c r="GH66" i="23"/>
  <c r="GH81" i="23"/>
  <c r="GH76" i="23"/>
  <c r="GH18" i="23"/>
  <c r="GH69" i="23"/>
  <c r="GH54" i="23"/>
  <c r="GH47" i="23"/>
  <c r="GH55" i="23"/>
  <c r="GH25" i="23"/>
  <c r="GH85" i="23"/>
  <c r="GH72" i="23"/>
  <c r="GH29" i="23"/>
  <c r="GH61" i="23"/>
  <c r="GH43" i="23"/>
  <c r="GH94" i="23"/>
  <c r="GH17" i="23"/>
  <c r="GH52" i="23"/>
  <c r="GH59" i="23"/>
  <c r="GH13" i="23"/>
  <c r="GH42" i="23"/>
  <c r="GH39" i="23"/>
  <c r="GH37" i="23"/>
  <c r="GH68" i="23"/>
  <c r="GH67" i="23"/>
  <c r="GH40" i="23"/>
  <c r="GH7" i="23"/>
  <c r="GH77" i="23"/>
  <c r="GH16" i="23"/>
  <c r="GH20" i="23"/>
  <c r="GH89" i="23"/>
  <c r="GH51" i="23"/>
  <c r="GH73" i="23"/>
  <c r="GH4" i="23"/>
  <c r="GH38" i="23"/>
  <c r="GH24" i="23"/>
  <c r="GH15" i="23"/>
  <c r="GH31" i="23"/>
  <c r="GH10" i="23"/>
  <c r="GH23" i="23"/>
  <c r="GH87" i="23"/>
  <c r="GH50" i="23"/>
  <c r="GH11" i="23"/>
  <c r="GH27" i="23"/>
  <c r="GH9" i="23"/>
  <c r="GH12" i="23"/>
  <c r="GH6" i="23"/>
  <c r="GH75" i="23"/>
  <c r="GH19" i="23"/>
  <c r="GH65" i="23"/>
  <c r="GH45" i="23"/>
  <c r="GH28" i="23"/>
  <c r="GH53" i="23"/>
  <c r="GH34" i="23"/>
  <c r="GH21" i="23"/>
  <c r="GH36" i="23"/>
  <c r="GH60" i="23"/>
  <c r="GH30" i="23"/>
  <c r="GH49" i="23"/>
  <c r="GH64" i="23"/>
  <c r="GH33" i="23"/>
  <c r="GH35" i="23"/>
  <c r="GH26" i="23"/>
  <c r="GH71" i="23"/>
  <c r="GH41" i="23"/>
  <c r="GH14" i="23"/>
  <c r="GH46" i="23"/>
  <c r="GH32" i="23"/>
  <c r="GH5" i="23"/>
  <c r="GH8" i="23"/>
  <c r="GD95" i="23"/>
  <c r="GD96" i="23"/>
  <c r="GD97" i="23"/>
  <c r="GD81" i="23"/>
  <c r="GD59" i="23"/>
  <c r="GD87" i="23"/>
  <c r="GD85" i="23"/>
  <c r="GD86" i="23"/>
  <c r="GD88" i="23"/>
  <c r="GD93" i="23"/>
  <c r="GD92" i="23"/>
  <c r="GD35" i="23"/>
  <c r="GD91" i="23"/>
  <c r="GD69" i="23"/>
  <c r="GD83" i="23"/>
  <c r="GD67" i="23"/>
  <c r="GD38" i="23"/>
  <c r="GD46" i="23"/>
  <c r="GD54" i="23"/>
  <c r="GD73" i="23"/>
  <c r="GD74" i="23"/>
  <c r="GD84" i="23"/>
  <c r="GD79" i="23"/>
  <c r="GD56" i="23"/>
  <c r="GD77" i="23"/>
  <c r="GD63" i="23"/>
  <c r="GD41" i="23"/>
  <c r="GD94" i="23"/>
  <c r="GD62" i="23"/>
  <c r="GD53" i="23"/>
  <c r="GD24" i="23"/>
  <c r="GD6" i="23"/>
  <c r="GD15" i="23"/>
  <c r="GD64" i="23"/>
  <c r="GD68" i="23"/>
  <c r="GD42" i="23"/>
  <c r="GD66" i="23"/>
  <c r="GD65" i="23"/>
  <c r="GD55" i="23"/>
  <c r="GD60" i="23"/>
  <c r="GD82" i="23"/>
  <c r="GD49" i="23"/>
  <c r="GD16" i="23"/>
  <c r="GD61" i="23"/>
  <c r="GD32" i="23"/>
  <c r="GD71" i="23"/>
  <c r="GD75" i="23"/>
  <c r="GD7" i="23"/>
  <c r="GD27" i="23"/>
  <c r="GD23" i="23"/>
  <c r="GD28" i="23"/>
  <c r="GD29" i="23"/>
  <c r="GD5" i="23"/>
  <c r="GD44" i="23"/>
  <c r="GD40" i="23"/>
  <c r="GD43" i="23"/>
  <c r="GD25" i="23"/>
  <c r="GD58" i="23"/>
  <c r="GD8" i="23"/>
  <c r="GD34" i="23"/>
  <c r="GD80" i="23"/>
  <c r="GD9" i="23"/>
  <c r="GD33" i="23"/>
  <c r="GD31" i="23"/>
  <c r="GD17" i="23"/>
  <c r="GD4" i="23"/>
  <c r="GD52" i="23"/>
  <c r="GD78" i="23"/>
  <c r="GD18" i="23"/>
  <c r="GD36" i="23"/>
  <c r="GD72" i="23"/>
  <c r="GD76" i="23"/>
  <c r="GD10" i="23"/>
  <c r="GD19" i="23"/>
  <c r="GD12" i="23"/>
  <c r="GD30" i="23"/>
  <c r="GD51" i="23"/>
  <c r="GD21" i="23"/>
  <c r="GD37" i="23"/>
  <c r="GD22" i="23"/>
  <c r="GD20" i="23"/>
  <c r="GD11" i="23"/>
  <c r="GD48" i="23"/>
  <c r="GD90" i="23"/>
  <c r="GD70" i="23"/>
  <c r="GD50" i="23"/>
  <c r="GD14" i="23"/>
  <c r="GD47" i="23"/>
  <c r="GD57" i="23"/>
  <c r="GD45" i="23"/>
  <c r="GD39" i="23"/>
  <c r="GD89" i="23"/>
  <c r="GD13" i="23"/>
  <c r="GD26" i="23"/>
  <c r="GB92" i="23"/>
  <c r="GB89" i="23"/>
  <c r="GB91" i="23"/>
  <c r="GB90" i="23"/>
  <c r="GB84" i="23"/>
  <c r="GB77" i="23"/>
  <c r="GB74" i="23"/>
  <c r="GB71" i="23"/>
  <c r="GB68" i="23"/>
  <c r="GB65" i="23"/>
  <c r="GB62" i="23"/>
  <c r="GB75" i="23"/>
  <c r="GB87" i="23"/>
  <c r="GB93" i="23"/>
  <c r="GB70" i="23"/>
  <c r="GB63" i="23"/>
  <c r="GB80" i="23"/>
  <c r="GB78" i="23"/>
  <c r="GB58" i="23"/>
  <c r="GB57" i="23"/>
  <c r="GB56" i="23"/>
  <c r="GB55" i="23"/>
  <c r="GB43" i="23"/>
  <c r="GB32" i="23"/>
  <c r="GB88" i="23"/>
  <c r="GB79" i="23"/>
  <c r="GB61" i="23"/>
  <c r="GB40" i="23"/>
  <c r="GB29" i="23"/>
  <c r="GB94" i="23"/>
  <c r="GB82" i="23"/>
  <c r="GB72" i="23"/>
  <c r="GB85" i="23"/>
  <c r="GB81" i="23"/>
  <c r="GB76" i="23"/>
  <c r="GB69" i="23"/>
  <c r="GB51" i="23"/>
  <c r="GB83" i="23"/>
  <c r="GB45" i="23"/>
  <c r="GB44" i="23"/>
  <c r="GB28" i="23"/>
  <c r="GB21" i="23"/>
  <c r="GB20" i="23"/>
  <c r="GB19" i="23"/>
  <c r="GB60" i="23"/>
  <c r="GB49" i="23"/>
  <c r="GB47" i="23"/>
  <c r="GB46" i="23"/>
  <c r="GB50" i="23"/>
  <c r="GB48" i="23"/>
  <c r="GB31" i="23"/>
  <c r="GB86" i="23"/>
  <c r="GB42" i="23"/>
  <c r="GB34" i="23"/>
  <c r="GB30" i="23"/>
  <c r="GB14" i="23"/>
  <c r="GB12" i="23"/>
  <c r="GB9" i="23"/>
  <c r="GB6" i="23"/>
  <c r="GB33" i="23"/>
  <c r="GB18" i="23"/>
  <c r="GB73" i="23"/>
  <c r="GB59" i="23"/>
  <c r="GB52" i="23"/>
  <c r="GB37" i="23"/>
  <c r="GB36" i="23"/>
  <c r="GB35" i="23"/>
  <c r="GB54" i="23"/>
  <c r="GB24" i="23"/>
  <c r="GB11" i="23"/>
  <c r="GB26" i="23"/>
  <c r="GB15" i="23"/>
  <c r="GB10" i="23"/>
  <c r="GB23" i="23"/>
  <c r="GB7" i="23"/>
  <c r="GB67" i="23"/>
  <c r="GB64" i="23"/>
  <c r="GB17" i="23"/>
  <c r="GB8" i="23"/>
  <c r="GB22" i="23"/>
  <c r="GB66" i="23"/>
  <c r="GB16" i="23"/>
  <c r="GB25" i="23"/>
  <c r="GB5" i="23"/>
  <c r="GB39" i="23"/>
  <c r="GB38" i="23"/>
  <c r="GB53" i="23"/>
  <c r="GB13" i="23"/>
  <c r="GB27" i="23"/>
  <c r="GB4" i="23"/>
  <c r="GB41" i="23"/>
  <c r="E52" i="18"/>
  <c r="B54" i="18"/>
  <c r="D53" i="18"/>
  <c r="A54" i="18"/>
  <c r="C53" i="18"/>
  <c r="GW30" i="23"/>
  <c r="GW49" i="23"/>
  <c r="GW4" i="23"/>
  <c r="GW11" i="23"/>
  <c r="GW28" i="23"/>
  <c r="GW54" i="23"/>
  <c r="GW55" i="23"/>
  <c r="GW88" i="23"/>
  <c r="GU47" i="23"/>
  <c r="GU22" i="23"/>
  <c r="GU27" i="23"/>
  <c r="GU57" i="23"/>
  <c r="GU64" i="23"/>
  <c r="GU72" i="23"/>
  <c r="GU83" i="23"/>
  <c r="GT50" i="23"/>
  <c r="GT69" i="23"/>
  <c r="GT49" i="23"/>
  <c r="GT7" i="23"/>
  <c r="GT55" i="23"/>
  <c r="GT78" i="23"/>
  <c r="GT65" i="23"/>
  <c r="GT80" i="23"/>
  <c r="GP24" i="23"/>
  <c r="GP19" i="23"/>
  <c r="GP22" i="23"/>
  <c r="GP56" i="23"/>
  <c r="GP51" i="23"/>
  <c r="GP91" i="23"/>
  <c r="GP86" i="23"/>
  <c r="GQ67" i="23"/>
  <c r="GQ18" i="23"/>
  <c r="GQ43" i="23"/>
  <c r="GQ45" i="23"/>
  <c r="GQ21" i="23"/>
  <c r="GQ76" i="23"/>
  <c r="GQ64" i="23"/>
  <c r="GQ86" i="23"/>
  <c r="GY64" i="23"/>
  <c r="GY38" i="23"/>
  <c r="GY10" i="23"/>
  <c r="GY74" i="23"/>
  <c r="GY66" i="23"/>
  <c r="GY79" i="23"/>
  <c r="GY28" i="23"/>
  <c r="GY91" i="23"/>
  <c r="HC7" i="23"/>
  <c r="HC23" i="23"/>
  <c r="HC32" i="23"/>
  <c r="HC71" i="23"/>
  <c r="HC55" i="23"/>
  <c r="HC75" i="23"/>
  <c r="HC79" i="23"/>
  <c r="GQ34" i="23"/>
  <c r="GY43" i="23"/>
  <c r="GY46" i="23"/>
  <c r="GY89" i="23"/>
  <c r="HC11" i="23"/>
  <c r="HC37" i="23"/>
  <c r="HC78" i="23"/>
  <c r="GW6" i="23"/>
  <c r="GW53" i="23"/>
  <c r="GU30" i="23"/>
  <c r="GU81" i="23"/>
  <c r="GT5" i="23"/>
  <c r="GT71" i="23"/>
  <c r="GP60" i="23"/>
  <c r="GQ51" i="23"/>
  <c r="GQ35" i="23"/>
  <c r="GY31" i="23"/>
  <c r="HC94" i="23"/>
  <c r="HC84" i="23"/>
  <c r="GP55" i="23"/>
  <c r="GQ14" i="23"/>
  <c r="GY27" i="23"/>
  <c r="GY83" i="23"/>
  <c r="HC72" i="23"/>
  <c r="GT63" i="23"/>
  <c r="GP49" i="23"/>
  <c r="GQ78" i="23"/>
  <c r="GY19" i="23"/>
  <c r="HC46" i="23"/>
  <c r="GT19" i="23"/>
  <c r="GP34" i="23"/>
  <c r="GQ36" i="23"/>
  <c r="GY16" i="23"/>
  <c r="GY58" i="23"/>
  <c r="HC34" i="23"/>
  <c r="GW33" i="23"/>
  <c r="GW82" i="23"/>
  <c r="GU31" i="23"/>
  <c r="GU50" i="23"/>
  <c r="GT32" i="23"/>
  <c r="GT91" i="23"/>
  <c r="GP89" i="23"/>
  <c r="GP85" i="23"/>
  <c r="GQ73" i="23"/>
  <c r="GY7" i="23"/>
  <c r="GY59" i="23"/>
  <c r="HC64" i="23"/>
  <c r="GW24" i="23"/>
  <c r="GW81" i="23"/>
  <c r="GW15" i="23"/>
  <c r="GW18" i="23"/>
  <c r="GW43" i="23"/>
  <c r="GW56" i="23"/>
  <c r="GW62" i="23"/>
  <c r="GW89" i="23"/>
  <c r="GU36" i="23"/>
  <c r="GU28" i="23"/>
  <c r="GU18" i="23"/>
  <c r="GU61" i="23"/>
  <c r="GU73" i="23"/>
  <c r="GU85" i="23"/>
  <c r="GU75" i="23"/>
  <c r="GT61" i="23"/>
  <c r="GT6" i="23"/>
  <c r="GT8" i="23"/>
  <c r="GT10" i="23"/>
  <c r="GT41" i="23"/>
  <c r="GT77" i="23"/>
  <c r="GT67" i="23"/>
  <c r="GT83" i="23"/>
  <c r="GP28" i="23"/>
  <c r="GP29" i="23"/>
  <c r="GP33" i="23"/>
  <c r="GP61" i="23"/>
  <c r="GP68" i="23"/>
  <c r="GP30" i="23"/>
  <c r="GP92" i="23"/>
  <c r="GQ55" i="23"/>
  <c r="GQ26" i="23"/>
  <c r="GQ19" i="23"/>
  <c r="GQ52" i="23"/>
  <c r="GQ30" i="23"/>
  <c r="GQ68" i="23"/>
  <c r="GQ74" i="23"/>
  <c r="GQ83" i="23"/>
  <c r="GY6" i="23"/>
  <c r="GY23" i="23"/>
  <c r="GY24" i="23"/>
  <c r="GY5" i="23"/>
  <c r="GY45" i="23"/>
  <c r="GY72" i="23"/>
  <c r="GY39" i="23"/>
  <c r="GY94" i="23"/>
  <c r="HC29" i="23"/>
  <c r="HC43" i="23"/>
  <c r="HC77" i="23"/>
  <c r="HC36" i="23"/>
  <c r="HC82" i="23"/>
  <c r="HC73" i="23"/>
  <c r="HC85" i="23"/>
  <c r="GQ81" i="23"/>
  <c r="GQ84" i="23"/>
  <c r="GY14" i="23"/>
  <c r="GY76" i="23"/>
  <c r="HC13" i="23"/>
  <c r="HC76" i="23"/>
  <c r="HC58" i="23"/>
  <c r="GW91" i="23"/>
  <c r="GW26" i="23"/>
  <c r="GU13" i="23"/>
  <c r="GU84" i="23"/>
  <c r="GT24" i="23"/>
  <c r="GP10" i="23"/>
  <c r="GP87" i="23"/>
  <c r="GQ33" i="23"/>
  <c r="GY12" i="23"/>
  <c r="GY90" i="23"/>
  <c r="HC83" i="23"/>
  <c r="GP16" i="23"/>
  <c r="GP90" i="23"/>
  <c r="GQ88" i="23"/>
  <c r="GY36" i="23"/>
  <c r="HC41" i="23"/>
  <c r="GU93" i="23"/>
  <c r="GP58" i="23"/>
  <c r="GQ6" i="23"/>
  <c r="GY42" i="23"/>
  <c r="HC48" i="23"/>
  <c r="HC52" i="23"/>
  <c r="GW47" i="23"/>
  <c r="GU17" i="23"/>
  <c r="GT18" i="23"/>
  <c r="GT29" i="23"/>
  <c r="GP36" i="23"/>
  <c r="GQ60" i="23"/>
  <c r="GQ94" i="23"/>
  <c r="GY51" i="23"/>
  <c r="HC12" i="23"/>
  <c r="GW8" i="23"/>
  <c r="GW76" i="23"/>
  <c r="GU45" i="23"/>
  <c r="GT20" i="23"/>
  <c r="GT43" i="23"/>
  <c r="GP35" i="23"/>
  <c r="GQ57" i="23"/>
  <c r="GQ63" i="23"/>
  <c r="GY71" i="23"/>
  <c r="HC47" i="23"/>
  <c r="HC80" i="23"/>
  <c r="GW37" i="23"/>
  <c r="GW21" i="23"/>
  <c r="GW72" i="23"/>
  <c r="GW40" i="23"/>
  <c r="GW44" i="23"/>
  <c r="GW17" i="23"/>
  <c r="GW78" i="23"/>
  <c r="GW90" i="23"/>
  <c r="GU34" i="23"/>
  <c r="GU33" i="23"/>
  <c r="GU4" i="23"/>
  <c r="GU86" i="23"/>
  <c r="GU88" i="23"/>
  <c r="GU40" i="23"/>
  <c r="GU79" i="23"/>
  <c r="GT35" i="23"/>
  <c r="GT45" i="23"/>
  <c r="GT21" i="23"/>
  <c r="GT13" i="23"/>
  <c r="GT42" i="23"/>
  <c r="GT90" i="23"/>
  <c r="GT84" i="23"/>
  <c r="GT86" i="23"/>
  <c r="GP47" i="23"/>
  <c r="GP53" i="23"/>
  <c r="GP44" i="23"/>
  <c r="GP31" i="23"/>
  <c r="GP75" i="23"/>
  <c r="GP41" i="23"/>
  <c r="GP78" i="23"/>
  <c r="GQ17" i="23"/>
  <c r="GQ72" i="23"/>
  <c r="GQ29" i="23"/>
  <c r="GQ16" i="23"/>
  <c r="GQ80" i="23"/>
  <c r="GY9" i="23"/>
  <c r="GY8" i="23"/>
  <c r="HC31" i="23"/>
  <c r="HC21" i="23"/>
  <c r="HC38" i="23"/>
  <c r="HC60" i="23"/>
  <c r="GW35" i="23"/>
  <c r="GW92" i="23"/>
  <c r="GU8" i="23"/>
  <c r="GU68" i="23"/>
  <c r="GT46" i="23"/>
  <c r="GP8" i="23"/>
  <c r="GP65" i="23"/>
  <c r="GQ27" i="23"/>
  <c r="GY35" i="23"/>
  <c r="GY68" i="23"/>
  <c r="HC20" i="23"/>
  <c r="HC90" i="23"/>
  <c r="GP39" i="23"/>
  <c r="GQ90" i="23"/>
  <c r="GY62" i="23"/>
  <c r="HC6" i="23"/>
  <c r="GW65" i="23"/>
  <c r="GW70" i="23"/>
  <c r="GU53" i="23"/>
  <c r="GT37" i="23"/>
  <c r="GP42" i="23"/>
  <c r="GQ42" i="23"/>
  <c r="GW73" i="23"/>
  <c r="GW38" i="23"/>
  <c r="GW58" i="23"/>
  <c r="GW80" i="23"/>
  <c r="GW59" i="23"/>
  <c r="GW71" i="23"/>
  <c r="GW20" i="23"/>
  <c r="GW87" i="23"/>
  <c r="GU6" i="23"/>
  <c r="GU43" i="23"/>
  <c r="GU52" i="23"/>
  <c r="GU7" i="23"/>
  <c r="GU20" i="23"/>
  <c r="GU94" i="23"/>
  <c r="GU51" i="23"/>
  <c r="GU80" i="23"/>
  <c r="GT36" i="23"/>
  <c r="GT14" i="23"/>
  <c r="GT31" i="23"/>
  <c r="GT38" i="23"/>
  <c r="GT60" i="23"/>
  <c r="GT82" i="23"/>
  <c r="GT70" i="23"/>
  <c r="GT93" i="23"/>
  <c r="GP57" i="23"/>
  <c r="GP54" i="23"/>
  <c r="GP46" i="23"/>
  <c r="GP32" i="23"/>
  <c r="GP93" i="23"/>
  <c r="GP76" i="23"/>
  <c r="GP83" i="23"/>
  <c r="GQ28" i="23"/>
  <c r="GQ48" i="23"/>
  <c r="GQ41" i="23"/>
  <c r="GQ25" i="23"/>
  <c r="GQ61" i="23"/>
  <c r="GQ70" i="23"/>
  <c r="GQ91" i="23"/>
  <c r="GQ85" i="23"/>
  <c r="GY52" i="23"/>
  <c r="GY93" i="23"/>
  <c r="GY20" i="23"/>
  <c r="GY11" i="23"/>
  <c r="GY47" i="23"/>
  <c r="GY86" i="23"/>
  <c r="GY57" i="23"/>
  <c r="HC22" i="23"/>
  <c r="HC63" i="23"/>
  <c r="HC26" i="23"/>
  <c r="HC51" i="23"/>
  <c r="HC54" i="23"/>
  <c r="HC57" i="23"/>
  <c r="HC49" i="23"/>
  <c r="HC88" i="23"/>
  <c r="GQ79" i="23"/>
  <c r="GY65" i="23"/>
  <c r="GY21" i="23"/>
  <c r="GY17" i="23"/>
  <c r="GY75" i="23"/>
  <c r="HC5" i="23"/>
  <c r="HC68" i="23"/>
  <c r="HC28" i="23"/>
  <c r="HC91" i="23"/>
  <c r="GW94" i="23"/>
  <c r="GU25" i="23"/>
  <c r="GT16" i="23"/>
  <c r="GP48" i="23"/>
  <c r="GP69" i="23"/>
  <c r="GQ54" i="23"/>
  <c r="GQ93" i="23"/>
  <c r="GY18" i="23"/>
  <c r="HC16" i="23"/>
  <c r="HC61" i="23"/>
  <c r="GP4" i="23"/>
  <c r="GQ13" i="23"/>
  <c r="GY15" i="23"/>
  <c r="HC18" i="23"/>
  <c r="HC92" i="23"/>
  <c r="GW46" i="23"/>
  <c r="GU23" i="23"/>
  <c r="GU87" i="23"/>
  <c r="GT68" i="23"/>
  <c r="GP21" i="23"/>
  <c r="GQ23" i="23"/>
  <c r="GY60" i="23"/>
  <c r="GY85" i="23"/>
  <c r="HC81" i="23"/>
  <c r="GW5" i="23"/>
  <c r="GU35" i="23"/>
  <c r="GU70" i="23"/>
  <c r="GT88" i="23"/>
  <c r="GP45" i="23"/>
  <c r="GP82" i="23"/>
  <c r="GQ49" i="23"/>
  <c r="GY78" i="23"/>
  <c r="HC44" i="23"/>
  <c r="GW27" i="23"/>
  <c r="GW42" i="23"/>
  <c r="GU12" i="23"/>
  <c r="GU69" i="23"/>
  <c r="GT4" i="23"/>
  <c r="GP13" i="23"/>
  <c r="GP37" i="23"/>
  <c r="GP77" i="23"/>
  <c r="GQ12" i="23"/>
  <c r="GY37" i="23"/>
  <c r="GY88" i="23"/>
  <c r="HC35" i="23"/>
  <c r="GW39" i="23"/>
  <c r="GW13" i="23"/>
  <c r="GW41" i="23"/>
  <c r="GW77" i="23"/>
  <c r="GW19" i="23"/>
  <c r="GW23" i="23"/>
  <c r="GW74" i="23"/>
  <c r="GU9" i="23"/>
  <c r="GU62" i="23"/>
  <c r="GU5" i="23"/>
  <c r="GU10" i="23"/>
  <c r="GU21" i="23"/>
  <c r="GU78" i="23"/>
  <c r="GU66" i="23"/>
  <c r="GU89" i="23"/>
  <c r="GT44" i="23"/>
  <c r="GT34" i="23"/>
  <c r="GT59" i="23"/>
  <c r="GT39" i="23"/>
  <c r="GT23" i="23"/>
  <c r="GT72" i="23"/>
  <c r="GT76" i="23"/>
  <c r="GT94" i="23"/>
  <c r="GP40" i="23"/>
  <c r="GP43" i="23"/>
  <c r="GP23" i="23"/>
  <c r="GP50" i="23"/>
  <c r="GP94" i="23"/>
  <c r="GP59" i="23"/>
  <c r="GP84" i="23"/>
  <c r="GQ62" i="23"/>
  <c r="GQ5" i="23"/>
  <c r="GQ53" i="23"/>
  <c r="GQ22" i="23"/>
  <c r="GQ66" i="23"/>
  <c r="GQ87" i="23"/>
  <c r="GQ56" i="23"/>
  <c r="GY34" i="23"/>
  <c r="GY55" i="23"/>
  <c r="GY61" i="23"/>
  <c r="HC56" i="23"/>
  <c r="HC69" i="23"/>
  <c r="GU65" i="23"/>
  <c r="GT12" i="23"/>
  <c r="GT81" i="23"/>
  <c r="GP52" i="23"/>
  <c r="GQ11" i="23"/>
  <c r="GQ89" i="23"/>
  <c r="GY56" i="23"/>
  <c r="HC4" i="23"/>
  <c r="GT66" i="23"/>
  <c r="GQ31" i="23"/>
  <c r="GY32" i="23"/>
  <c r="HC10" i="23"/>
  <c r="GW14" i="23"/>
  <c r="GW75" i="23"/>
  <c r="GU46" i="23"/>
  <c r="GT27" i="23"/>
  <c r="GP18" i="23"/>
  <c r="GP79" i="23"/>
  <c r="GQ82" i="23"/>
  <c r="GY87" i="23"/>
  <c r="HC9" i="23"/>
  <c r="GW51" i="23"/>
  <c r="GU11" i="23"/>
  <c r="GU55" i="23"/>
  <c r="GT47" i="23"/>
  <c r="GP7" i="23"/>
  <c r="GQ7" i="23"/>
  <c r="GY67" i="23"/>
  <c r="GY82" i="23"/>
  <c r="HC74" i="23"/>
  <c r="GU76" i="23"/>
  <c r="GT92" i="23"/>
  <c r="GP64" i="23"/>
  <c r="GQ37" i="23"/>
  <c r="GY44" i="23"/>
  <c r="GY70" i="23"/>
  <c r="HC14" i="23"/>
  <c r="GW9" i="23"/>
  <c r="GW29" i="23"/>
  <c r="GW63" i="23"/>
  <c r="GW25" i="23"/>
  <c r="GW93" i="23"/>
  <c r="GW34" i="23"/>
  <c r="GW61" i="23"/>
  <c r="GU56" i="23"/>
  <c r="GU19" i="23"/>
  <c r="GU74" i="23"/>
  <c r="GU24" i="23"/>
  <c r="GU41" i="23"/>
  <c r="GU67" i="23"/>
  <c r="GU58" i="23"/>
  <c r="GU91" i="23"/>
  <c r="GT62" i="23"/>
  <c r="GT30" i="23"/>
  <c r="GT17" i="23"/>
  <c r="GT48" i="23"/>
  <c r="GT53" i="23"/>
  <c r="GT40" i="23"/>
  <c r="GT75" i="23"/>
  <c r="GP5" i="23"/>
  <c r="GP11" i="23"/>
  <c r="GP17" i="23"/>
  <c r="GP6" i="23"/>
  <c r="GP62" i="23"/>
  <c r="GP70" i="23"/>
  <c r="GP66" i="23"/>
  <c r="GP80" i="23"/>
  <c r="GQ8" i="23"/>
  <c r="GQ20" i="23"/>
  <c r="GQ24" i="23"/>
  <c r="GQ44" i="23"/>
  <c r="GQ40" i="23"/>
  <c r="GQ46" i="23"/>
  <c r="GQ59" i="23"/>
  <c r="GQ92" i="23"/>
  <c r="GY81" i="23"/>
  <c r="GY22" i="23"/>
  <c r="GY41" i="23"/>
  <c r="GY29" i="23"/>
  <c r="GY63" i="23"/>
  <c r="GY77" i="23"/>
  <c r="GY92" i="23"/>
  <c r="HC8" i="23"/>
  <c r="HC15" i="23"/>
  <c r="HC17" i="23"/>
  <c r="HC53" i="23"/>
  <c r="HC33" i="23"/>
  <c r="HC87" i="23"/>
  <c r="HC62" i="23"/>
  <c r="HC93" i="23"/>
  <c r="HC19" i="23"/>
  <c r="HC42" i="23"/>
  <c r="HC70" i="23"/>
  <c r="HC30" i="23"/>
  <c r="GW36" i="23"/>
  <c r="GW7" i="23"/>
  <c r="GW84" i="23"/>
  <c r="GW67" i="23"/>
  <c r="GU14" i="23"/>
  <c r="GU71" i="23"/>
  <c r="GU60" i="23"/>
  <c r="GU77" i="23"/>
  <c r="GT11" i="23"/>
  <c r="GT26" i="23"/>
  <c r="GT64" i="23"/>
  <c r="GP12" i="23"/>
  <c r="GP73" i="23"/>
  <c r="GQ58" i="23"/>
  <c r="GY54" i="23"/>
  <c r="HC45" i="23"/>
  <c r="GW60" i="23"/>
  <c r="GW86" i="23"/>
  <c r="GU16" i="23"/>
  <c r="GT58" i="23"/>
  <c r="GT87" i="23"/>
  <c r="GP74" i="23"/>
  <c r="GQ38" i="23"/>
  <c r="GY49" i="23"/>
  <c r="HC67" i="23"/>
  <c r="GW12" i="23"/>
  <c r="GW31" i="23"/>
  <c r="GU44" i="23"/>
  <c r="GT33" i="23"/>
  <c r="GT85" i="23"/>
  <c r="GP63" i="23"/>
  <c r="GQ9" i="23"/>
  <c r="GY69" i="23"/>
  <c r="HC27" i="23"/>
  <c r="HC59" i="23"/>
  <c r="GW66" i="23"/>
  <c r="GW69" i="23"/>
  <c r="GU26" i="23"/>
  <c r="GT74" i="23"/>
  <c r="GT52" i="23"/>
  <c r="GP15" i="23"/>
  <c r="GQ10" i="23"/>
  <c r="GQ77" i="23"/>
  <c r="GY30" i="23"/>
  <c r="HC39" i="23"/>
  <c r="HC66" i="23"/>
  <c r="GW22" i="23"/>
  <c r="GW50" i="23"/>
  <c r="GW32" i="23"/>
  <c r="GW48" i="23"/>
  <c r="GW85" i="23"/>
  <c r="GW45" i="23"/>
  <c r="GW64" i="23"/>
  <c r="GU32" i="23"/>
  <c r="GU29" i="23"/>
  <c r="GU59" i="23"/>
  <c r="GU38" i="23"/>
  <c r="GU42" i="23"/>
  <c r="GU82" i="23"/>
  <c r="GU63" i="23"/>
  <c r="GU92" i="23"/>
  <c r="GT56" i="23"/>
  <c r="GT9" i="23"/>
  <c r="GT25" i="23"/>
  <c r="GT15" i="23"/>
  <c r="GT54" i="23"/>
  <c r="GT51" i="23"/>
  <c r="GT79" i="23"/>
  <c r="GP14" i="23"/>
  <c r="GP20" i="23"/>
  <c r="GP25" i="23"/>
  <c r="GP9" i="23"/>
  <c r="GP67" i="23"/>
  <c r="GP71" i="23"/>
  <c r="GP72" i="23"/>
  <c r="GP88" i="23"/>
  <c r="GQ32" i="23"/>
  <c r="GQ4" i="23"/>
  <c r="GQ71" i="23"/>
  <c r="GQ15" i="23"/>
  <c r="GQ39" i="23"/>
  <c r="GQ75" i="23"/>
  <c r="GQ65" i="23"/>
  <c r="GY4" i="23"/>
  <c r="GY25" i="23"/>
  <c r="GY26" i="23"/>
  <c r="GY53" i="23"/>
  <c r="GY33" i="23"/>
  <c r="GY80" i="23"/>
  <c r="GY84" i="23"/>
  <c r="GY73" i="23"/>
  <c r="HC40" i="23"/>
  <c r="HC25" i="23"/>
  <c r="HC50" i="23"/>
  <c r="HC89" i="23"/>
  <c r="GW68" i="23"/>
  <c r="GW16" i="23"/>
  <c r="GW79" i="23"/>
  <c r="GW57" i="23"/>
  <c r="GU49" i="23"/>
  <c r="GU39" i="23"/>
  <c r="GU37" i="23"/>
  <c r="GU90" i="23"/>
  <c r="GT28" i="23"/>
  <c r="GT22" i="23"/>
  <c r="GT89" i="23"/>
  <c r="GP38" i="23"/>
  <c r="GQ47" i="23"/>
  <c r="GY48" i="23"/>
  <c r="HC65" i="23"/>
  <c r="GW83" i="23"/>
  <c r="GU15" i="23"/>
  <c r="GU48" i="23"/>
  <c r="GT73" i="23"/>
  <c r="GP27" i="23"/>
  <c r="GQ50" i="23"/>
  <c r="GY13" i="23"/>
  <c r="GY50" i="23"/>
  <c r="HC86" i="23"/>
  <c r="GW10" i="23"/>
  <c r="GW52" i="23"/>
  <c r="GU54" i="23"/>
  <c r="GT57" i="23"/>
  <c r="GP26" i="23"/>
  <c r="GP81" i="23"/>
  <c r="GQ69" i="23"/>
  <c r="GY40" i="23"/>
  <c r="HC24" i="23"/>
  <c r="J52" i="18" l="1"/>
  <c r="I52" i="18"/>
  <c r="H52" i="18"/>
  <c r="G52" i="18"/>
  <c r="F52" i="18"/>
  <c r="K51" i="18"/>
  <c r="GU95" i="23"/>
  <c r="GU96" i="23"/>
  <c r="GU97" i="23"/>
  <c r="HC95" i="23"/>
  <c r="HC96" i="23"/>
  <c r="HC97" i="23"/>
  <c r="GY95" i="23"/>
  <c r="GY96" i="23"/>
  <c r="GY97" i="23"/>
  <c r="GQ95" i="23"/>
  <c r="GQ96" i="23"/>
  <c r="GQ97" i="23"/>
  <c r="GP95" i="23"/>
  <c r="GP96" i="23"/>
  <c r="GP97" i="23"/>
  <c r="GT95" i="23"/>
  <c r="GT96" i="23"/>
  <c r="GT97" i="23"/>
  <c r="GW95" i="23"/>
  <c r="GW96" i="23"/>
  <c r="GW97" i="23"/>
  <c r="GL95" i="23"/>
  <c r="GL96" i="23"/>
  <c r="GL97" i="23"/>
  <c r="GN95" i="23"/>
  <c r="GN96" i="23"/>
  <c r="GN97" i="23"/>
  <c r="GN78" i="23"/>
  <c r="GN94" i="23"/>
  <c r="GN72" i="23"/>
  <c r="GN87" i="23"/>
  <c r="GN81" i="23"/>
  <c r="GN88" i="23"/>
  <c r="GN84" i="23"/>
  <c r="GN57" i="23"/>
  <c r="GN54" i="23"/>
  <c r="GN61" i="23"/>
  <c r="GN27" i="23"/>
  <c r="GN18" i="23"/>
  <c r="GN51" i="23"/>
  <c r="GN48" i="23"/>
  <c r="GN45" i="23"/>
  <c r="GN66" i="23"/>
  <c r="GN67" i="23"/>
  <c r="GN82" i="23"/>
  <c r="GN39" i="23"/>
  <c r="GN91" i="23"/>
  <c r="GN30" i="23"/>
  <c r="GN83" i="23"/>
  <c r="GN80" i="23"/>
  <c r="GN73" i="23"/>
  <c r="GN69" i="23"/>
  <c r="GN92" i="23"/>
  <c r="GN50" i="23"/>
  <c r="GN34" i="23"/>
  <c r="GN93" i="23"/>
  <c r="GN63" i="23"/>
  <c r="GN24" i="23"/>
  <c r="GN77" i="23"/>
  <c r="GN53" i="23"/>
  <c r="GN42" i="23"/>
  <c r="GN79" i="23"/>
  <c r="GN76" i="23"/>
  <c r="GN71" i="23"/>
  <c r="GN52" i="23"/>
  <c r="GN37" i="23"/>
  <c r="GN75" i="23"/>
  <c r="GN33" i="23"/>
  <c r="GN74" i="23"/>
  <c r="GN89" i="23"/>
  <c r="GN68" i="23"/>
  <c r="GN56" i="23"/>
  <c r="GN35" i="23"/>
  <c r="GN60" i="23"/>
  <c r="GN6" i="23"/>
  <c r="GN21" i="23"/>
  <c r="GN10" i="23"/>
  <c r="GN36" i="23"/>
  <c r="GN90" i="23"/>
  <c r="GN58" i="23"/>
  <c r="GN43" i="23"/>
  <c r="GN29" i="23"/>
  <c r="GN47" i="23"/>
  <c r="GN31" i="23"/>
  <c r="GN26" i="23"/>
  <c r="GN44" i="23"/>
  <c r="GN12" i="23"/>
  <c r="GN86" i="23"/>
  <c r="GN15" i="23"/>
  <c r="GN13" i="23"/>
  <c r="GN38" i="23"/>
  <c r="GN16" i="23"/>
  <c r="GN23" i="23"/>
  <c r="GN11" i="23"/>
  <c r="GN59" i="23"/>
  <c r="GN9" i="23"/>
  <c r="GN28" i="23"/>
  <c r="GN8" i="23"/>
  <c r="GN85" i="23"/>
  <c r="GN62" i="23"/>
  <c r="GN19" i="23"/>
  <c r="GN65" i="23"/>
  <c r="GN49" i="23"/>
  <c r="GN25" i="23"/>
  <c r="GN40" i="23"/>
  <c r="GN5" i="23"/>
  <c r="GN46" i="23"/>
  <c r="GN4" i="23"/>
  <c r="GN22" i="23"/>
  <c r="GN20" i="23"/>
  <c r="GN14" i="23"/>
  <c r="GN41" i="23"/>
  <c r="GN17" i="23"/>
  <c r="GN70" i="23"/>
  <c r="GN55" i="23"/>
  <c r="GN32" i="23"/>
  <c r="GN64" i="23"/>
  <c r="GN7" i="23"/>
  <c r="GR95" i="23"/>
  <c r="GR96" i="23"/>
  <c r="GR97" i="23"/>
  <c r="GR81" i="23"/>
  <c r="GR58" i="23"/>
  <c r="GR49" i="23"/>
  <c r="GR40" i="23"/>
  <c r="GR31" i="23"/>
  <c r="GR75" i="23"/>
  <c r="GR90" i="23"/>
  <c r="GR71" i="23"/>
  <c r="GR46" i="23"/>
  <c r="GR56" i="23"/>
  <c r="GR53" i="23"/>
  <c r="GR43" i="23"/>
  <c r="GR35" i="23"/>
  <c r="GR89" i="23"/>
  <c r="GR94" i="23"/>
  <c r="GR92" i="23"/>
  <c r="GR82" i="23"/>
  <c r="GR37" i="23"/>
  <c r="GR76" i="23"/>
  <c r="GR32" i="23"/>
  <c r="GR79" i="23"/>
  <c r="GR83" i="23"/>
  <c r="GR65" i="23"/>
  <c r="GR34" i="23"/>
  <c r="GR22" i="23"/>
  <c r="GR16" i="23"/>
  <c r="GR87" i="23"/>
  <c r="GR55" i="23"/>
  <c r="GR70" i="23"/>
  <c r="GR88" i="23"/>
  <c r="GR91" i="23"/>
  <c r="GR72" i="23"/>
  <c r="GR38" i="23"/>
  <c r="GR80" i="23"/>
  <c r="GR68" i="23"/>
  <c r="GR60" i="23"/>
  <c r="GR78" i="23"/>
  <c r="GR63" i="23"/>
  <c r="GR44" i="23"/>
  <c r="GR15" i="23"/>
  <c r="GR64" i="23"/>
  <c r="GR36" i="23"/>
  <c r="GR48" i="23"/>
  <c r="GR47" i="23"/>
  <c r="GR45" i="23"/>
  <c r="GR23" i="23"/>
  <c r="GR26" i="23"/>
  <c r="GR73" i="23"/>
  <c r="GR74" i="23"/>
  <c r="GR17" i="23"/>
  <c r="GR85" i="23"/>
  <c r="GR19" i="23"/>
  <c r="GR62" i="23"/>
  <c r="GR27" i="23"/>
  <c r="GR24" i="23"/>
  <c r="GR30" i="23"/>
  <c r="GR13" i="23"/>
  <c r="GR8" i="23"/>
  <c r="GR51" i="23"/>
  <c r="GR67" i="23"/>
  <c r="GR21" i="23"/>
  <c r="GR77" i="23"/>
  <c r="GR33" i="23"/>
  <c r="GR14" i="23"/>
  <c r="GR12" i="23"/>
  <c r="GR4" i="23"/>
  <c r="GR9" i="23"/>
  <c r="GR25" i="23"/>
  <c r="GR59" i="23"/>
  <c r="GR50" i="23"/>
  <c r="GR84" i="23"/>
  <c r="GR7" i="23"/>
  <c r="GR93" i="23"/>
  <c r="GR57" i="23"/>
  <c r="GR86" i="23"/>
  <c r="GR5" i="23"/>
  <c r="GR52" i="23"/>
  <c r="GR42" i="23"/>
  <c r="GR61" i="23"/>
  <c r="GR29" i="23"/>
  <c r="GR20" i="23"/>
  <c r="GR39" i="23"/>
  <c r="GR18" i="23"/>
  <c r="GR66" i="23"/>
  <c r="GR6" i="23"/>
  <c r="GR69" i="23"/>
  <c r="GR28" i="23"/>
  <c r="GR41" i="23"/>
  <c r="GR11" i="23"/>
  <c r="GR10" i="23"/>
  <c r="GR54" i="23"/>
  <c r="GL77" i="23"/>
  <c r="GL74" i="23"/>
  <c r="GL71" i="23"/>
  <c r="GL68" i="23"/>
  <c r="GL65" i="23"/>
  <c r="GL62" i="23"/>
  <c r="GL94" i="23"/>
  <c r="GL91" i="23"/>
  <c r="GL93" i="23"/>
  <c r="GL81" i="23"/>
  <c r="GL79" i="23"/>
  <c r="GL90" i="23"/>
  <c r="GL76" i="23"/>
  <c r="GL75" i="23"/>
  <c r="GL85" i="23"/>
  <c r="GL59" i="23"/>
  <c r="GL72" i="23"/>
  <c r="GL41" i="23"/>
  <c r="GL30" i="23"/>
  <c r="GL27" i="23"/>
  <c r="GL24" i="23"/>
  <c r="GL21" i="23"/>
  <c r="GL18" i="23"/>
  <c r="GL15" i="23"/>
  <c r="GL87" i="23"/>
  <c r="GL86" i="23"/>
  <c r="GL82" i="23"/>
  <c r="GL67" i="23"/>
  <c r="GL66" i="23"/>
  <c r="GL49" i="23"/>
  <c r="GL38" i="23"/>
  <c r="GL92" i="23"/>
  <c r="GL88" i="23"/>
  <c r="GL78" i="23"/>
  <c r="GL70" i="23"/>
  <c r="GL83" i="23"/>
  <c r="GL89" i="23"/>
  <c r="GL56" i="23"/>
  <c r="GL53" i="23"/>
  <c r="GL57" i="23"/>
  <c r="GL39" i="23"/>
  <c r="GL40" i="23"/>
  <c r="GL54" i="23"/>
  <c r="GL73" i="23"/>
  <c r="GL48" i="23"/>
  <c r="GL22" i="23"/>
  <c r="GL23" i="23"/>
  <c r="GL25" i="23"/>
  <c r="GL16" i="23"/>
  <c r="GL12" i="23"/>
  <c r="GL9" i="23"/>
  <c r="GL6" i="23"/>
  <c r="GL63" i="23"/>
  <c r="GL26" i="23"/>
  <c r="GL20" i="23"/>
  <c r="GL13" i="23"/>
  <c r="GL46" i="23"/>
  <c r="GL37" i="23"/>
  <c r="GL4" i="23"/>
  <c r="GL45" i="23"/>
  <c r="GL47" i="23"/>
  <c r="GL11" i="23"/>
  <c r="GL5" i="23"/>
  <c r="GL42" i="23"/>
  <c r="GL61" i="23"/>
  <c r="GL35" i="23"/>
  <c r="GL34" i="23"/>
  <c r="GL33" i="23"/>
  <c r="GL28" i="23"/>
  <c r="GL10" i="23"/>
  <c r="GL58" i="23"/>
  <c r="GL31" i="23"/>
  <c r="GL52" i="23"/>
  <c r="GL19" i="23"/>
  <c r="GL80" i="23"/>
  <c r="GL60" i="23"/>
  <c r="GL7" i="23"/>
  <c r="GL44" i="23"/>
  <c r="GL36" i="23"/>
  <c r="GL84" i="23"/>
  <c r="GL50" i="23"/>
  <c r="GL29" i="23"/>
  <c r="GL69" i="23"/>
  <c r="GL55" i="23"/>
  <c r="GL17" i="23"/>
  <c r="GL14" i="23"/>
  <c r="GL8" i="23"/>
  <c r="GL32" i="23"/>
  <c r="GL43" i="23"/>
  <c r="GL64" i="23"/>
  <c r="GL51" i="23"/>
  <c r="E53" i="18"/>
  <c r="B55" i="18"/>
  <c r="D54" i="18"/>
  <c r="A55" i="18"/>
  <c r="C54" i="18"/>
  <c r="HM31" i="23"/>
  <c r="HM30" i="23"/>
  <c r="HM6" i="23"/>
  <c r="HM46" i="23"/>
  <c r="HM92" i="23"/>
  <c r="HM24" i="23"/>
  <c r="HM94" i="23"/>
  <c r="HM74" i="23"/>
  <c r="HE5" i="23"/>
  <c r="HE26" i="23"/>
  <c r="HE55" i="23"/>
  <c r="HE80" i="23"/>
  <c r="HE46" i="23"/>
  <c r="HE56" i="23"/>
  <c r="HE63" i="23"/>
  <c r="HI54" i="23"/>
  <c r="HI14" i="23"/>
  <c r="HI8" i="23"/>
  <c r="HI50" i="23"/>
  <c r="HI25" i="23"/>
  <c r="HI86" i="23"/>
  <c r="HI58" i="23"/>
  <c r="HI81" i="23"/>
  <c r="HG73" i="23"/>
  <c r="HG5" i="23"/>
  <c r="HG16" i="23"/>
  <c r="HG44" i="23"/>
  <c r="HG26" i="23"/>
  <c r="HG79" i="23"/>
  <c r="HG86" i="23"/>
  <c r="HA26" i="23"/>
  <c r="HA73" i="23"/>
  <c r="HA43" i="23"/>
  <c r="HA35" i="23"/>
  <c r="HA61" i="23"/>
  <c r="HA44" i="23"/>
  <c r="HA67" i="23"/>
  <c r="HA68" i="23"/>
  <c r="HD48" i="23"/>
  <c r="HD47" i="23"/>
  <c r="HD23" i="23"/>
  <c r="HD54" i="23"/>
  <c r="HD75" i="23"/>
  <c r="HD56" i="23"/>
  <c r="HD31" i="23"/>
  <c r="HD89" i="23"/>
  <c r="GZ5" i="23"/>
  <c r="GZ25" i="23"/>
  <c r="GZ52" i="23"/>
  <c r="GZ75" i="23"/>
  <c r="GZ27" i="23"/>
  <c r="GZ84" i="23"/>
  <c r="GZ48" i="23"/>
  <c r="HD68" i="23"/>
  <c r="HD37" i="23"/>
  <c r="GZ35" i="23"/>
  <c r="GZ53" i="23"/>
  <c r="HM13" i="23"/>
  <c r="HM89" i="23"/>
  <c r="HE14" i="23"/>
  <c r="HE93" i="23"/>
  <c r="HI19" i="23"/>
  <c r="HI71" i="23"/>
  <c r="HA13" i="23"/>
  <c r="HA60" i="23"/>
  <c r="HD72" i="23"/>
  <c r="HD90" i="23"/>
  <c r="GZ65" i="23"/>
  <c r="GZ70" i="23"/>
  <c r="HM17" i="23"/>
  <c r="HM73" i="23"/>
  <c r="HE58" i="23"/>
  <c r="HE25" i="23"/>
  <c r="HI18" i="23"/>
  <c r="HI69" i="23"/>
  <c r="HI93" i="23"/>
  <c r="HG22" i="23"/>
  <c r="HA40" i="23"/>
  <c r="HA52" i="23"/>
  <c r="HA72" i="23"/>
  <c r="HD13" i="23"/>
  <c r="HD43" i="23"/>
  <c r="GZ77" i="23"/>
  <c r="HE11" i="23"/>
  <c r="HI27" i="23"/>
  <c r="HG56" i="23"/>
  <c r="HA46" i="23"/>
  <c r="HA84" i="23"/>
  <c r="HD66" i="23"/>
  <c r="GZ78" i="23"/>
  <c r="HM20" i="23"/>
  <c r="HM19" i="23"/>
  <c r="HM9" i="23"/>
  <c r="HM58" i="23"/>
  <c r="HM91" i="23"/>
  <c r="HM27" i="23"/>
  <c r="HM76" i="23"/>
  <c r="HM77" i="23"/>
  <c r="HE30" i="23"/>
  <c r="HE48" i="23"/>
  <c r="HE68" i="23"/>
  <c r="HE36" i="23"/>
  <c r="HE16" i="23"/>
  <c r="HE65" i="23"/>
  <c r="HE66" i="23"/>
  <c r="HI60" i="23"/>
  <c r="HI9" i="23"/>
  <c r="HI11" i="23"/>
  <c r="HI51" i="23"/>
  <c r="HI53" i="23"/>
  <c r="HI94" i="23"/>
  <c r="HI75" i="23"/>
  <c r="HI84" i="23"/>
  <c r="HG8" i="23"/>
  <c r="HG25" i="23"/>
  <c r="HG32" i="23"/>
  <c r="HG4" i="23"/>
  <c r="HG27" i="23"/>
  <c r="HG40" i="23"/>
  <c r="HG91" i="23"/>
  <c r="HA11" i="23"/>
  <c r="HA7" i="23"/>
  <c r="HA8" i="23"/>
  <c r="HA31" i="23"/>
  <c r="HA66" i="23"/>
  <c r="HA15" i="23"/>
  <c r="HA85" i="23"/>
  <c r="HA71" i="23"/>
  <c r="HD4" i="23"/>
  <c r="HD7" i="23"/>
  <c r="HD29" i="23"/>
  <c r="HD57" i="23"/>
  <c r="HD16" i="23"/>
  <c r="HD65" i="23"/>
  <c r="HD34" i="23"/>
  <c r="HD92" i="23"/>
  <c r="GZ9" i="23"/>
  <c r="GZ44" i="23"/>
  <c r="GZ29" i="23"/>
  <c r="GZ79" i="23"/>
  <c r="GZ47" i="23"/>
  <c r="GZ73" i="23"/>
  <c r="GZ51" i="23"/>
  <c r="HE19" i="23"/>
  <c r="HI12" i="23"/>
  <c r="HI83" i="23"/>
  <c r="HI17" i="23"/>
  <c r="HI91" i="23"/>
  <c r="HG35" i="23"/>
  <c r="HG7" i="23"/>
  <c r="HG51" i="23"/>
  <c r="HA17" i="23"/>
  <c r="HA42" i="23"/>
  <c r="HA55" i="23"/>
  <c r="HA57" i="23"/>
  <c r="HD27" i="23"/>
  <c r="HD69" i="23"/>
  <c r="HD86" i="23"/>
  <c r="GZ22" i="23"/>
  <c r="GZ68" i="23"/>
  <c r="GZ54" i="23"/>
  <c r="HM84" i="23"/>
  <c r="HM50" i="23"/>
  <c r="HE17" i="23"/>
  <c r="HE54" i="23"/>
  <c r="HE72" i="23"/>
  <c r="HI32" i="23"/>
  <c r="HI20" i="23"/>
  <c r="HI92" i="23"/>
  <c r="HG36" i="23"/>
  <c r="HG10" i="23"/>
  <c r="HG63" i="23"/>
  <c r="HA25" i="23"/>
  <c r="HA48" i="23"/>
  <c r="HA21" i="23"/>
  <c r="HD64" i="23"/>
  <c r="HD70" i="23"/>
  <c r="GZ4" i="23"/>
  <c r="GZ28" i="23"/>
  <c r="GZ85" i="23"/>
  <c r="HM54" i="23"/>
  <c r="HE45" i="23"/>
  <c r="HE57" i="23"/>
  <c r="HE75" i="23"/>
  <c r="HI36" i="23"/>
  <c r="HI23" i="23"/>
  <c r="HG92" i="23"/>
  <c r="HG13" i="23"/>
  <c r="HG78" i="23"/>
  <c r="HA5" i="23"/>
  <c r="HA63" i="23"/>
  <c r="HA80" i="23"/>
  <c r="HD14" i="23"/>
  <c r="HD25" i="23"/>
  <c r="GZ7" i="23"/>
  <c r="GZ87" i="23"/>
  <c r="HM41" i="23"/>
  <c r="HM47" i="23"/>
  <c r="HE67" i="23"/>
  <c r="HE83" i="23"/>
  <c r="HI31" i="23"/>
  <c r="HG17" i="23"/>
  <c r="HG29" i="23"/>
  <c r="HA91" i="23"/>
  <c r="HD21" i="23"/>
  <c r="GZ13" i="23"/>
  <c r="GZ93" i="23"/>
  <c r="HM5" i="23"/>
  <c r="HM10" i="23"/>
  <c r="HM12" i="23"/>
  <c r="HM64" i="23"/>
  <c r="HM81" i="23"/>
  <c r="HM39" i="23"/>
  <c r="HM78" i="23"/>
  <c r="HM88" i="23"/>
  <c r="HE18" i="23"/>
  <c r="HE50" i="23"/>
  <c r="HE15" i="23"/>
  <c r="HE52" i="23"/>
  <c r="HE90" i="23"/>
  <c r="HE69" i="23"/>
  <c r="HI68" i="23"/>
  <c r="HI16" i="23"/>
  <c r="HI62" i="23"/>
  <c r="HI79" i="23"/>
  <c r="HG41" i="23"/>
  <c r="HG33" i="23"/>
  <c r="HG38" i="23"/>
  <c r="HG81" i="23"/>
  <c r="HA45" i="23"/>
  <c r="HA32" i="23"/>
  <c r="HA18" i="23"/>
  <c r="HA74" i="23"/>
  <c r="HD17" i="23"/>
  <c r="HD19" i="23"/>
  <c r="GZ20" i="23"/>
  <c r="GZ49" i="23"/>
  <c r="GZ83" i="23"/>
  <c r="HM8" i="23"/>
  <c r="HM60" i="23"/>
  <c r="HM70" i="23"/>
  <c r="HE12" i="23"/>
  <c r="HE9" i="23"/>
  <c r="HE22" i="23"/>
  <c r="HI57" i="23"/>
  <c r="HI22" i="23"/>
  <c r="HI80" i="23"/>
  <c r="HG18" i="23"/>
  <c r="HG34" i="23"/>
  <c r="HG39" i="23"/>
  <c r="HG82" i="23"/>
  <c r="HA6" i="23"/>
  <c r="HA56" i="23"/>
  <c r="HA77" i="23"/>
  <c r="HD67" i="23"/>
  <c r="HD22" i="23"/>
  <c r="HD40" i="23"/>
  <c r="GZ11" i="23"/>
  <c r="GZ76" i="23"/>
  <c r="GZ57" i="23"/>
  <c r="HM25" i="23"/>
  <c r="HM14" i="23"/>
  <c r="HM42" i="23"/>
  <c r="HM36" i="23"/>
  <c r="HE31" i="23"/>
  <c r="HE21" i="23"/>
  <c r="HE77" i="23"/>
  <c r="HI4" i="23"/>
  <c r="HI30" i="23"/>
  <c r="HI90" i="23"/>
  <c r="HG52" i="23"/>
  <c r="HG59" i="23"/>
  <c r="HG76" i="23"/>
  <c r="HA9" i="23"/>
  <c r="HA24" i="23"/>
  <c r="HD44" i="23"/>
  <c r="HD83" i="23"/>
  <c r="HD59" i="23"/>
  <c r="GZ46" i="23"/>
  <c r="GZ86" i="23"/>
  <c r="HM29" i="23"/>
  <c r="HM43" i="23"/>
  <c r="HM87" i="23"/>
  <c r="HE35" i="23"/>
  <c r="HI44" i="23"/>
  <c r="HI87" i="23"/>
  <c r="HG66" i="23"/>
  <c r="HA78" i="23"/>
  <c r="HD9" i="23"/>
  <c r="GZ10" i="23"/>
  <c r="GZ92" i="23"/>
  <c r="HM11" i="23"/>
  <c r="HM4" i="23"/>
  <c r="HM38" i="23"/>
  <c r="HM44" i="23"/>
  <c r="HM69" i="23"/>
  <c r="HM56" i="23"/>
  <c r="HM82" i="23"/>
  <c r="HE40" i="23"/>
  <c r="HE44" i="23"/>
  <c r="HE4" i="23"/>
  <c r="HE23" i="23"/>
  <c r="HE71" i="23"/>
  <c r="HE49" i="23"/>
  <c r="HE84" i="23"/>
  <c r="HE79" i="23"/>
  <c r="HI10" i="23"/>
  <c r="HI39" i="23"/>
  <c r="HI35" i="23"/>
  <c r="HI59" i="23"/>
  <c r="HI85" i="23"/>
  <c r="HI37" i="23"/>
  <c r="HI61" i="23"/>
  <c r="HG49" i="23"/>
  <c r="HG37" i="23"/>
  <c r="HG42" i="23"/>
  <c r="HG30" i="23"/>
  <c r="HG55" i="23"/>
  <c r="HG65" i="23"/>
  <c r="HG43" i="23"/>
  <c r="HG85" i="23"/>
  <c r="HA39" i="23"/>
  <c r="HA4" i="23"/>
  <c r="HA64" i="23"/>
  <c r="HA82" i="23"/>
  <c r="HA81" i="23"/>
  <c r="HA36" i="23"/>
  <c r="HA89" i="23"/>
  <c r="HA87" i="23"/>
  <c r="HD63" i="23"/>
  <c r="HD11" i="23"/>
  <c r="HD42" i="23"/>
  <c r="HD50" i="23"/>
  <c r="HD81" i="23"/>
  <c r="HD79" i="23"/>
  <c r="HD49" i="23"/>
  <c r="GZ67" i="23"/>
  <c r="GZ38" i="23"/>
  <c r="GZ69" i="23"/>
  <c r="GZ55" i="23"/>
  <c r="GZ89" i="23"/>
  <c r="GZ58" i="23"/>
  <c r="GZ30" i="23"/>
  <c r="GZ88" i="23"/>
  <c r="HM15" i="23"/>
  <c r="HE89" i="23"/>
  <c r="HI7" i="23"/>
  <c r="HI45" i="23"/>
  <c r="HG9" i="23"/>
  <c r="HG15" i="23"/>
  <c r="HG64" i="23"/>
  <c r="HA16" i="23"/>
  <c r="HA49" i="23"/>
  <c r="HA70" i="23"/>
  <c r="HA93" i="23"/>
  <c r="HD8" i="23"/>
  <c r="HD53" i="23"/>
  <c r="HD60" i="23"/>
  <c r="GZ23" i="23"/>
  <c r="GZ80" i="23"/>
  <c r="GZ39" i="23"/>
  <c r="HM68" i="23"/>
  <c r="HE37" i="23"/>
  <c r="HI52" i="23"/>
  <c r="HI33" i="23"/>
  <c r="HI63" i="23"/>
  <c r="HG12" i="23"/>
  <c r="HG84" i="23"/>
  <c r="HG90" i="23"/>
  <c r="HA20" i="23"/>
  <c r="HA88" i="23"/>
  <c r="HD30" i="23"/>
  <c r="HD76" i="23"/>
  <c r="HD80" i="23"/>
  <c r="GZ31" i="23"/>
  <c r="GZ61" i="23"/>
  <c r="HM63" i="23"/>
  <c r="HM21" i="23"/>
  <c r="HE34" i="23"/>
  <c r="HE51" i="23"/>
  <c r="HE60" i="23"/>
  <c r="HI5" i="23"/>
  <c r="HI74" i="23"/>
  <c r="HG61" i="23"/>
  <c r="HG68" i="23"/>
  <c r="HG74" i="23"/>
  <c r="HA23" i="23"/>
  <c r="HA33" i="23"/>
  <c r="HD15" i="23"/>
  <c r="HD36" i="23"/>
  <c r="HD28" i="23"/>
  <c r="GZ17" i="23"/>
  <c r="GZ24" i="23"/>
  <c r="GZ26" i="23"/>
  <c r="HE70" i="23"/>
  <c r="HI78" i="23"/>
  <c r="HG24" i="23"/>
  <c r="HA22" i="23"/>
  <c r="HA83" i="23"/>
  <c r="HD35" i="23"/>
  <c r="GZ74" i="23"/>
  <c r="HM40" i="23"/>
  <c r="HM34" i="23"/>
  <c r="HM26" i="23"/>
  <c r="HM52" i="23"/>
  <c r="HM72" i="23"/>
  <c r="HM79" i="23"/>
  <c r="HM90" i="23"/>
  <c r="HE47" i="23"/>
  <c r="HE6" i="23"/>
  <c r="HE7" i="23"/>
  <c r="HE27" i="23"/>
  <c r="HE76" i="23"/>
  <c r="HE81" i="23"/>
  <c r="HE92" i="23"/>
  <c r="HE82" i="23"/>
  <c r="HI28" i="23"/>
  <c r="HI6" i="23"/>
  <c r="HI49" i="23"/>
  <c r="HI40" i="23"/>
  <c r="HI89" i="23"/>
  <c r="HI48" i="23"/>
  <c r="HI64" i="23"/>
  <c r="HG6" i="23"/>
  <c r="HG45" i="23"/>
  <c r="HG54" i="23"/>
  <c r="HG31" i="23"/>
  <c r="HG57" i="23"/>
  <c r="HG67" i="23"/>
  <c r="HG71" i="23"/>
  <c r="HG87" i="23"/>
  <c r="HA28" i="23"/>
  <c r="HA10" i="23"/>
  <c r="HA69" i="23"/>
  <c r="HA29" i="23"/>
  <c r="HA75" i="23"/>
  <c r="HA47" i="23"/>
  <c r="HA86" i="23"/>
  <c r="HD82" i="23"/>
  <c r="HD84" i="23"/>
  <c r="HD26" i="23"/>
  <c r="HD20" i="23"/>
  <c r="HD71" i="23"/>
  <c r="HD87" i="23"/>
  <c r="HD77" i="23"/>
  <c r="HD52" i="23"/>
  <c r="GZ16" i="23"/>
  <c r="GZ6" i="23"/>
  <c r="GZ19" i="23"/>
  <c r="GZ56" i="23"/>
  <c r="GZ90" i="23"/>
  <c r="GZ59" i="23"/>
  <c r="GZ33" i="23"/>
  <c r="GZ91" i="23"/>
  <c r="HM16" i="23"/>
  <c r="HM51" i="23"/>
  <c r="HM67" i="23"/>
  <c r="HM65" i="23"/>
  <c r="HE20" i="23"/>
  <c r="HE39" i="23"/>
  <c r="HE53" i="23"/>
  <c r="HI46" i="23"/>
  <c r="HI72" i="23"/>
  <c r="HI70" i="23"/>
  <c r="HG46" i="23"/>
  <c r="HG60" i="23"/>
  <c r="HA76" i="23"/>
  <c r="HD88" i="23"/>
  <c r="GZ40" i="23"/>
  <c r="GZ60" i="23"/>
  <c r="HM32" i="23"/>
  <c r="HM66" i="23"/>
  <c r="HM85" i="23"/>
  <c r="HM57" i="23"/>
  <c r="HE8" i="23"/>
  <c r="HE94" i="23"/>
  <c r="HE91" i="23"/>
  <c r="HI56" i="23"/>
  <c r="HI65" i="23"/>
  <c r="HG20" i="23"/>
  <c r="HG23" i="23"/>
  <c r="HG72" i="23"/>
  <c r="HA37" i="23"/>
  <c r="HA79" i="23"/>
  <c r="HD73" i="23"/>
  <c r="HD51" i="23"/>
  <c r="HD61" i="23"/>
  <c r="GZ43" i="23"/>
  <c r="GZ62" i="23"/>
  <c r="GZ42" i="23"/>
  <c r="HM83" i="23"/>
  <c r="HM71" i="23"/>
  <c r="HE29" i="23"/>
  <c r="HE74" i="23"/>
  <c r="HI66" i="23"/>
  <c r="HI21" i="23"/>
  <c r="HI76" i="23"/>
  <c r="HG47" i="23"/>
  <c r="HG89" i="23"/>
  <c r="HA51" i="23"/>
  <c r="HA59" i="23"/>
  <c r="HA65" i="23"/>
  <c r="HD12" i="23"/>
  <c r="HD62" i="23"/>
  <c r="GZ14" i="23"/>
  <c r="GZ81" i="23"/>
  <c r="GZ45" i="23"/>
  <c r="GZ71" i="23"/>
  <c r="HE43" i="23"/>
  <c r="HI13" i="23"/>
  <c r="HG14" i="23"/>
  <c r="HG83" i="23"/>
  <c r="HA27" i="23"/>
  <c r="HD33" i="23"/>
  <c r="GZ64" i="23"/>
  <c r="HM7" i="23"/>
  <c r="HM48" i="23"/>
  <c r="HM35" i="23"/>
  <c r="HM49" i="23"/>
  <c r="HM53" i="23"/>
  <c r="HM93" i="23"/>
  <c r="HM80" i="23"/>
  <c r="HM62" i="23"/>
  <c r="HE62" i="23"/>
  <c r="HE33" i="23"/>
  <c r="HE10" i="23"/>
  <c r="HE38" i="23"/>
  <c r="HE59" i="23"/>
  <c r="HE87" i="23"/>
  <c r="HE88" i="23"/>
  <c r="HE85" i="23"/>
  <c r="HI38" i="23"/>
  <c r="HI15" i="23"/>
  <c r="HI24" i="23"/>
  <c r="HI41" i="23"/>
  <c r="HI34" i="23"/>
  <c r="HI77" i="23"/>
  <c r="HI67" i="23"/>
  <c r="HG77" i="23"/>
  <c r="HG21" i="23"/>
  <c r="HG11" i="23"/>
  <c r="HG50" i="23"/>
  <c r="HG70" i="23"/>
  <c r="HG69" i="23"/>
  <c r="HG80" i="23"/>
  <c r="HG88" i="23"/>
  <c r="HA38" i="23"/>
  <c r="HA50" i="23"/>
  <c r="HA19" i="23"/>
  <c r="HA30" i="23"/>
  <c r="HA94" i="23"/>
  <c r="HA53" i="23"/>
  <c r="HA92" i="23"/>
  <c r="HD32" i="23"/>
  <c r="HD6" i="23"/>
  <c r="HD45" i="23"/>
  <c r="HD41" i="23"/>
  <c r="HD74" i="23"/>
  <c r="HD38" i="23"/>
  <c r="HD78" i="23"/>
  <c r="HD55" i="23"/>
  <c r="GZ37" i="23"/>
  <c r="GZ34" i="23"/>
  <c r="GZ41" i="23"/>
  <c r="GZ63" i="23"/>
  <c r="GZ15" i="23"/>
  <c r="GZ82" i="23"/>
  <c r="GZ36" i="23"/>
  <c r="GZ94" i="23"/>
  <c r="HM59" i="23"/>
  <c r="HM28" i="23"/>
  <c r="HM86" i="23"/>
  <c r="HE64" i="23"/>
  <c r="HE13" i="23"/>
  <c r="HE61" i="23"/>
  <c r="HE86" i="23"/>
  <c r="HI29" i="23"/>
  <c r="HI55" i="23"/>
  <c r="HG58" i="23"/>
  <c r="HG62" i="23"/>
  <c r="HG94" i="23"/>
  <c r="HA41" i="23"/>
  <c r="HA90" i="23"/>
  <c r="HD5" i="23"/>
  <c r="HD10" i="23"/>
  <c r="HD85" i="23"/>
  <c r="HD58" i="23"/>
  <c r="GZ8" i="23"/>
  <c r="GZ18" i="23"/>
  <c r="HM23" i="23"/>
  <c r="HM45" i="23"/>
  <c r="HM18" i="23"/>
  <c r="HE24" i="23"/>
  <c r="HE28" i="23"/>
  <c r="HE73" i="23"/>
  <c r="HI47" i="23"/>
  <c r="HI42" i="23"/>
  <c r="HI73" i="23"/>
  <c r="HG48" i="23"/>
  <c r="HG75" i="23"/>
  <c r="HA14" i="23"/>
  <c r="HA58" i="23"/>
  <c r="HA62" i="23"/>
  <c r="HD39" i="23"/>
  <c r="HD91" i="23"/>
  <c r="GZ12" i="23"/>
  <c r="GZ21" i="23"/>
  <c r="HM22" i="23"/>
  <c r="HM33" i="23"/>
  <c r="HM75" i="23"/>
  <c r="HM61" i="23"/>
  <c r="HE41" i="23"/>
  <c r="HE32" i="23"/>
  <c r="HI88" i="23"/>
  <c r="HI43" i="23"/>
  <c r="HI82" i="23"/>
  <c r="HG19" i="23"/>
  <c r="HG53" i="23"/>
  <c r="HG93" i="23"/>
  <c r="HA34" i="23"/>
  <c r="HA54" i="23"/>
  <c r="HD18" i="23"/>
  <c r="HD93" i="23"/>
  <c r="HD94" i="23"/>
  <c r="GZ32" i="23"/>
  <c r="GZ72" i="23"/>
  <c r="GZ66" i="23"/>
  <c r="HM37" i="23"/>
  <c r="HM55" i="23"/>
  <c r="HE42" i="23"/>
  <c r="HE78" i="23"/>
  <c r="HI26" i="23"/>
  <c r="HG28" i="23"/>
  <c r="HA12" i="23"/>
  <c r="HD24" i="23"/>
  <c r="HD46" i="23"/>
  <c r="GZ50" i="23"/>
  <c r="J53" i="18" l="1"/>
  <c r="I53" i="18"/>
  <c r="H53" i="18"/>
  <c r="G53" i="18"/>
  <c r="F53" i="18"/>
  <c r="K52" i="18"/>
  <c r="HG95" i="23"/>
  <c r="HG96" i="23"/>
  <c r="HG97" i="23"/>
  <c r="HD95" i="23"/>
  <c r="HD96" i="23"/>
  <c r="HD97" i="23"/>
  <c r="GZ95" i="23"/>
  <c r="GZ96" i="23"/>
  <c r="GZ97" i="23"/>
  <c r="HA95" i="23"/>
  <c r="HA96" i="23"/>
  <c r="HA97" i="23"/>
  <c r="HI95" i="23"/>
  <c r="HI96" i="23"/>
  <c r="HI97" i="23"/>
  <c r="HM95" i="23"/>
  <c r="HM96" i="23"/>
  <c r="HM97" i="23"/>
  <c r="HE95" i="23"/>
  <c r="HE96" i="23"/>
  <c r="HE97" i="23"/>
  <c r="GV95" i="23"/>
  <c r="GV96" i="23"/>
  <c r="GV97" i="23"/>
  <c r="HB95" i="23"/>
  <c r="HB96" i="23"/>
  <c r="HB97" i="23"/>
  <c r="HB87" i="23"/>
  <c r="HB82" i="23"/>
  <c r="HB91" i="23"/>
  <c r="HB85" i="23"/>
  <c r="HB81" i="23"/>
  <c r="HB94" i="23"/>
  <c r="HB89" i="23"/>
  <c r="HB33" i="23"/>
  <c r="HB90" i="23"/>
  <c r="HB60" i="23"/>
  <c r="HB75" i="23"/>
  <c r="HB69" i="23"/>
  <c r="HB67" i="23"/>
  <c r="HB71" i="23"/>
  <c r="HB52" i="23"/>
  <c r="HB78" i="23"/>
  <c r="HB58" i="23"/>
  <c r="HB32" i="23"/>
  <c r="HB86" i="23"/>
  <c r="HB66" i="23"/>
  <c r="HB79" i="23"/>
  <c r="HB72" i="23"/>
  <c r="HB30" i="23"/>
  <c r="HB57" i="23"/>
  <c r="HB84" i="23"/>
  <c r="HB41" i="23"/>
  <c r="HB34" i="23"/>
  <c r="HB59" i="23"/>
  <c r="HB55" i="23"/>
  <c r="HB77" i="23"/>
  <c r="HB6" i="23"/>
  <c r="HB73" i="23"/>
  <c r="HB61" i="23"/>
  <c r="HB83" i="23"/>
  <c r="HB63" i="23"/>
  <c r="HB9" i="23"/>
  <c r="HB70" i="23"/>
  <c r="HB48" i="23"/>
  <c r="HB35" i="23"/>
  <c r="HB54" i="23"/>
  <c r="HB12" i="23"/>
  <c r="HB93" i="23"/>
  <c r="HB49" i="23"/>
  <c r="HB50" i="23"/>
  <c r="HB92" i="23"/>
  <c r="HB24" i="23"/>
  <c r="HB19" i="23"/>
  <c r="HB36" i="23"/>
  <c r="HB25" i="23"/>
  <c r="HB29" i="23"/>
  <c r="HB11" i="23"/>
  <c r="HB44" i="23"/>
  <c r="HB13" i="23"/>
  <c r="HB76" i="23"/>
  <c r="HB88" i="23"/>
  <c r="HB15" i="23"/>
  <c r="HB65" i="23"/>
  <c r="HB64" i="23"/>
  <c r="HB20" i="23"/>
  <c r="HB7" i="23"/>
  <c r="HB46" i="23"/>
  <c r="HB27" i="23"/>
  <c r="HB43" i="23"/>
  <c r="HB26" i="23"/>
  <c r="HB14" i="23"/>
  <c r="HB39" i="23"/>
  <c r="HB62" i="23"/>
  <c r="HB68" i="23"/>
  <c r="HB80" i="23"/>
  <c r="HB53" i="23"/>
  <c r="HB22" i="23"/>
  <c r="HB18" i="23"/>
  <c r="HB51" i="23"/>
  <c r="HB56" i="23"/>
  <c r="HB10" i="23"/>
  <c r="HB37" i="23"/>
  <c r="HB4" i="23"/>
  <c r="HB45" i="23"/>
  <c r="HB40" i="23"/>
  <c r="HB21" i="23"/>
  <c r="HB31" i="23"/>
  <c r="HB17" i="23"/>
  <c r="HB23" i="23"/>
  <c r="HB38" i="23"/>
  <c r="HB74" i="23"/>
  <c r="HB5" i="23"/>
  <c r="HB8" i="23"/>
  <c r="HB16" i="23"/>
  <c r="HB28" i="23"/>
  <c r="HB47" i="23"/>
  <c r="HB42" i="23"/>
  <c r="GX95" i="23"/>
  <c r="GX96" i="23"/>
  <c r="GX97" i="23"/>
  <c r="GX81" i="23"/>
  <c r="GX91" i="23"/>
  <c r="GX69" i="23"/>
  <c r="GX94" i="23"/>
  <c r="GX90" i="23"/>
  <c r="GX42" i="23"/>
  <c r="GX70" i="23"/>
  <c r="GX64" i="23"/>
  <c r="GX89" i="23"/>
  <c r="GX86" i="23"/>
  <c r="GX73" i="23"/>
  <c r="GX84" i="23"/>
  <c r="GX92" i="23"/>
  <c r="GX54" i="23"/>
  <c r="GX39" i="23"/>
  <c r="GX77" i="23"/>
  <c r="GX88" i="23"/>
  <c r="GX82" i="23"/>
  <c r="GX67" i="23"/>
  <c r="GX75" i="23"/>
  <c r="GX66" i="23"/>
  <c r="GX47" i="23"/>
  <c r="GX56" i="23"/>
  <c r="GX83" i="23"/>
  <c r="GX68" i="23"/>
  <c r="GX28" i="23"/>
  <c r="GX87" i="23"/>
  <c r="GX62" i="23"/>
  <c r="GX57" i="23"/>
  <c r="GX71" i="23"/>
  <c r="GX46" i="23"/>
  <c r="GX44" i="23"/>
  <c r="GX26" i="23"/>
  <c r="GX18" i="23"/>
  <c r="GX85" i="23"/>
  <c r="GX17" i="23"/>
  <c r="GX31" i="23"/>
  <c r="GX30" i="23"/>
  <c r="GX8" i="23"/>
  <c r="GX60" i="23"/>
  <c r="GX58" i="23"/>
  <c r="GX76" i="23"/>
  <c r="GX59" i="23"/>
  <c r="GX72" i="23"/>
  <c r="GX16" i="23"/>
  <c r="GX45" i="23"/>
  <c r="GX50" i="23"/>
  <c r="GX20" i="23"/>
  <c r="GX41" i="23"/>
  <c r="GX61" i="23"/>
  <c r="GX43" i="23"/>
  <c r="GX4" i="23"/>
  <c r="GX65" i="23"/>
  <c r="GX27" i="23"/>
  <c r="GX36" i="23"/>
  <c r="GX63" i="23"/>
  <c r="GX24" i="23"/>
  <c r="GX52" i="23"/>
  <c r="GX34" i="23"/>
  <c r="GX53" i="23"/>
  <c r="GX78" i="23"/>
  <c r="GX12" i="23"/>
  <c r="GX48" i="23"/>
  <c r="GX93" i="23"/>
  <c r="GX79" i="23"/>
  <c r="GX35" i="23"/>
  <c r="GX23" i="23"/>
  <c r="GX25" i="23"/>
  <c r="GX7" i="23"/>
  <c r="GX38" i="23"/>
  <c r="GX49" i="23"/>
  <c r="GX5" i="23"/>
  <c r="GX37" i="23"/>
  <c r="GX21" i="23"/>
  <c r="GX74" i="23"/>
  <c r="GX6" i="23"/>
  <c r="GX19" i="23"/>
  <c r="GX55" i="23"/>
  <c r="GX33" i="23"/>
  <c r="GX29" i="23"/>
  <c r="GX13" i="23"/>
  <c r="GX80" i="23"/>
  <c r="GX32" i="23"/>
  <c r="GX51" i="23"/>
  <c r="GX22" i="23"/>
  <c r="GX14" i="23"/>
  <c r="GX10" i="23"/>
  <c r="GX40" i="23"/>
  <c r="GX9" i="23"/>
  <c r="GX11" i="23"/>
  <c r="GX15" i="23"/>
  <c r="GV94" i="23"/>
  <c r="GV91" i="23"/>
  <c r="GV88" i="23"/>
  <c r="GV86" i="23"/>
  <c r="GV87" i="23"/>
  <c r="GV90" i="23"/>
  <c r="GV72" i="23"/>
  <c r="GV60" i="23"/>
  <c r="GV57" i="23"/>
  <c r="GV84" i="23"/>
  <c r="GV80" i="23"/>
  <c r="GV67" i="23"/>
  <c r="GV54" i="23"/>
  <c r="GV92" i="23"/>
  <c r="GV77" i="23"/>
  <c r="GV62" i="23"/>
  <c r="GV53" i="23"/>
  <c r="GV50" i="23"/>
  <c r="GV36" i="23"/>
  <c r="GV74" i="23"/>
  <c r="GV61" i="23"/>
  <c r="GV47" i="23"/>
  <c r="GV33" i="23"/>
  <c r="GV83" i="23"/>
  <c r="GV76" i="23"/>
  <c r="GV93" i="23"/>
  <c r="GV78" i="23"/>
  <c r="GV71" i="23"/>
  <c r="GV89" i="23"/>
  <c r="GV73" i="23"/>
  <c r="GV69" i="23"/>
  <c r="GV81" i="23"/>
  <c r="GV32" i="23"/>
  <c r="GV31" i="23"/>
  <c r="GV85" i="23"/>
  <c r="GV68" i="23"/>
  <c r="GV35" i="23"/>
  <c r="GV34" i="23"/>
  <c r="GV63" i="23"/>
  <c r="GV56" i="23"/>
  <c r="GV51" i="23"/>
  <c r="GV42" i="23"/>
  <c r="GV19" i="23"/>
  <c r="GV11" i="23"/>
  <c r="GV8" i="23"/>
  <c r="GV5" i="23"/>
  <c r="GV49" i="23"/>
  <c r="GV75" i="23"/>
  <c r="GV66" i="23"/>
  <c r="GV30" i="23"/>
  <c r="GV28" i="23"/>
  <c r="GV44" i="23"/>
  <c r="GV38" i="23"/>
  <c r="GV37" i="23"/>
  <c r="GV58" i="23"/>
  <c r="GV43" i="23"/>
  <c r="GV29" i="23"/>
  <c r="GV21" i="23"/>
  <c r="GV20" i="23"/>
  <c r="GV79" i="23"/>
  <c r="GV70" i="23"/>
  <c r="GV82" i="23"/>
  <c r="GV40" i="23"/>
  <c r="GV27" i="23"/>
  <c r="GV14" i="23"/>
  <c r="GV9" i="23"/>
  <c r="GV25" i="23"/>
  <c r="GV26" i="23"/>
  <c r="GV10" i="23"/>
  <c r="GV7" i="23"/>
  <c r="GV64" i="23"/>
  <c r="GV22" i="23"/>
  <c r="GV4" i="23"/>
  <c r="GV59" i="23"/>
  <c r="GV23" i="23"/>
  <c r="GV48" i="23"/>
  <c r="GV6" i="23"/>
  <c r="GV18" i="23"/>
  <c r="GV13" i="23"/>
  <c r="GV39" i="23"/>
  <c r="GV41" i="23"/>
  <c r="GV55" i="23"/>
  <c r="GV17" i="23"/>
  <c r="GV15" i="23"/>
  <c r="GV52" i="23"/>
  <c r="GV65" i="23"/>
  <c r="GV24" i="23"/>
  <c r="GV46" i="23"/>
  <c r="GV45" i="23"/>
  <c r="GV16" i="23"/>
  <c r="GV12" i="23"/>
  <c r="E54" i="18"/>
  <c r="B56" i="18"/>
  <c r="D55" i="18"/>
  <c r="A56" i="18"/>
  <c r="C55" i="18"/>
  <c r="HS11" i="23"/>
  <c r="HS47" i="23"/>
  <c r="HS21" i="23"/>
  <c r="HS27" i="23"/>
  <c r="HS75" i="23"/>
  <c r="HS72" i="23"/>
  <c r="HS85" i="23"/>
  <c r="HS93" i="23"/>
  <c r="HO21" i="23"/>
  <c r="HO7" i="23"/>
  <c r="HO40" i="23"/>
  <c r="HO12" i="23"/>
  <c r="HO64" i="23"/>
  <c r="HO33" i="23"/>
  <c r="HO66" i="23"/>
  <c r="HW6" i="23"/>
  <c r="HW64" i="23"/>
  <c r="HW49" i="23"/>
  <c r="HW22" i="23"/>
  <c r="HW76" i="23"/>
  <c r="HW86" i="23"/>
  <c r="HW73" i="23"/>
  <c r="HW88" i="23"/>
  <c r="HN55" i="23"/>
  <c r="HN5" i="23"/>
  <c r="HN81" i="23"/>
  <c r="HN37" i="23"/>
  <c r="HN64" i="23"/>
  <c r="HN36" i="23"/>
  <c r="HN92" i="23"/>
  <c r="HJ60" i="23"/>
  <c r="HJ10" i="23"/>
  <c r="HJ46" i="23"/>
  <c r="HJ44" i="23"/>
  <c r="HJ72" i="23"/>
  <c r="HJ31" i="23"/>
  <c r="HJ62" i="23"/>
  <c r="HJ81" i="23"/>
  <c r="HK4" i="23"/>
  <c r="HK21" i="23"/>
  <c r="HK46" i="23"/>
  <c r="HK83" i="23"/>
  <c r="HK48" i="23"/>
  <c r="HK57" i="23"/>
  <c r="HK61" i="23"/>
  <c r="HQ17" i="23"/>
  <c r="HQ29" i="23"/>
  <c r="HQ21" i="23"/>
  <c r="HQ47" i="23"/>
  <c r="HQ55" i="23"/>
  <c r="HQ81" i="23"/>
  <c r="HQ56" i="23"/>
  <c r="HQ66" i="23"/>
  <c r="HQ93" i="23"/>
  <c r="HW94" i="23"/>
  <c r="HJ37" i="23"/>
  <c r="HK25" i="23"/>
  <c r="HQ28" i="23"/>
  <c r="HO24" i="23"/>
  <c r="HW9" i="23"/>
  <c r="HN29" i="23"/>
  <c r="HJ63" i="23"/>
  <c r="HK70" i="23"/>
  <c r="HS57" i="23"/>
  <c r="HO58" i="23"/>
  <c r="HN35" i="23"/>
  <c r="HJ77" i="23"/>
  <c r="HK35" i="23"/>
  <c r="HQ83" i="23"/>
  <c r="HS84" i="23"/>
  <c r="HO87" i="23"/>
  <c r="HN52" i="23"/>
  <c r="HJ33" i="23"/>
  <c r="HK76" i="23"/>
  <c r="HS16" i="23"/>
  <c r="HS8" i="23"/>
  <c r="HS41" i="23"/>
  <c r="HS37" i="23"/>
  <c r="HS58" i="23"/>
  <c r="HS82" i="23"/>
  <c r="HS89" i="23"/>
  <c r="HO56" i="23"/>
  <c r="HO14" i="23"/>
  <c r="HO10" i="23"/>
  <c r="HO62" i="23"/>
  <c r="HO27" i="23"/>
  <c r="HO51" i="23"/>
  <c r="HO44" i="23"/>
  <c r="HO69" i="23"/>
  <c r="HW15" i="23"/>
  <c r="HW44" i="23"/>
  <c r="HW4" i="23"/>
  <c r="HW60" i="23"/>
  <c r="HW21" i="23"/>
  <c r="HW77" i="23"/>
  <c r="HW74" i="23"/>
  <c r="HW91" i="23"/>
  <c r="HN22" i="23"/>
  <c r="HN41" i="23"/>
  <c r="HN19" i="23"/>
  <c r="HN38" i="23"/>
  <c r="HN90" i="23"/>
  <c r="HN47" i="23"/>
  <c r="HN73" i="23"/>
  <c r="HJ61" i="23"/>
  <c r="HJ28" i="23"/>
  <c r="HJ47" i="23"/>
  <c r="HJ27" i="23"/>
  <c r="HJ18" i="23"/>
  <c r="HJ42" i="23"/>
  <c r="HJ89" i="23"/>
  <c r="HJ84" i="23"/>
  <c r="HK55" i="23"/>
  <c r="HK60" i="23"/>
  <c r="HK47" i="23"/>
  <c r="HK43" i="23"/>
  <c r="HK49" i="23"/>
  <c r="HK31" i="23"/>
  <c r="HK64" i="23"/>
  <c r="HQ8" i="23"/>
  <c r="HQ41" i="23"/>
  <c r="HQ5" i="23"/>
  <c r="HQ65" i="23"/>
  <c r="HQ62" i="23"/>
  <c r="HQ82" i="23"/>
  <c r="HQ69" i="23"/>
  <c r="HN21" i="23"/>
  <c r="HJ73" i="23"/>
  <c r="HJ22" i="23"/>
  <c r="HK50" i="23"/>
  <c r="HQ59" i="23"/>
  <c r="HO86" i="23"/>
  <c r="HW30" i="23"/>
  <c r="HN18" i="23"/>
  <c r="HJ35" i="23"/>
  <c r="HK56" i="23"/>
  <c r="HQ79" i="23"/>
  <c r="HW34" i="23"/>
  <c r="HJ68" i="23"/>
  <c r="HQ4" i="23"/>
  <c r="HW85" i="23"/>
  <c r="HK33" i="23"/>
  <c r="HQ64" i="23"/>
  <c r="HS24" i="23"/>
  <c r="HS31" i="23"/>
  <c r="HS48" i="23"/>
  <c r="HS76" i="23"/>
  <c r="HS63" i="23"/>
  <c r="HS29" i="23"/>
  <c r="HS62" i="23"/>
  <c r="HO43" i="23"/>
  <c r="HO61" i="23"/>
  <c r="HO13" i="23"/>
  <c r="HO88" i="23"/>
  <c r="HO31" i="23"/>
  <c r="HO71" i="23"/>
  <c r="HO53" i="23"/>
  <c r="HO72" i="23"/>
  <c r="HW71" i="23"/>
  <c r="HW32" i="23"/>
  <c r="HW14" i="23"/>
  <c r="HW62" i="23"/>
  <c r="HW25" i="23"/>
  <c r="HW31" i="23"/>
  <c r="HW79" i="23"/>
  <c r="HN11" i="23"/>
  <c r="HN80" i="23"/>
  <c r="HJ66" i="23"/>
  <c r="HK42" i="23"/>
  <c r="HQ35" i="23"/>
  <c r="HS65" i="23"/>
  <c r="HO82" i="23"/>
  <c r="HW26" i="23"/>
  <c r="HN40" i="23"/>
  <c r="HJ19" i="23"/>
  <c r="HJ92" i="23"/>
  <c r="HK66" i="23"/>
  <c r="HQ49" i="23"/>
  <c r="HN15" i="23"/>
  <c r="HJ29" i="23"/>
  <c r="HK87" i="23"/>
  <c r="HQ77" i="23"/>
  <c r="HS49" i="23"/>
  <c r="HO90" i="23"/>
  <c r="HW65" i="23"/>
  <c r="HN13" i="23"/>
  <c r="HJ48" i="23"/>
  <c r="HJ82" i="23"/>
  <c r="HK79" i="23"/>
  <c r="HQ71" i="23"/>
  <c r="HS51" i="23"/>
  <c r="HS54" i="23"/>
  <c r="HS4" i="23"/>
  <c r="HJ67" i="23"/>
  <c r="HS7" i="23"/>
  <c r="HO50" i="23"/>
  <c r="HW20" i="23"/>
  <c r="HN77" i="23"/>
  <c r="HJ4" i="23"/>
  <c r="HK7" i="23"/>
  <c r="HQ6" i="23"/>
  <c r="HS30" i="23"/>
  <c r="HO84" i="23"/>
  <c r="HW18" i="23"/>
  <c r="HN51" i="23"/>
  <c r="HJ9" i="23"/>
  <c r="HK24" i="23"/>
  <c r="HQ24" i="23"/>
  <c r="HS25" i="23"/>
  <c r="HS64" i="23"/>
  <c r="HS12" i="23"/>
  <c r="HS13" i="23"/>
  <c r="HS50" i="23"/>
  <c r="HS79" i="23"/>
  <c r="HS92" i="23"/>
  <c r="HS74" i="23"/>
  <c r="HO70" i="23"/>
  <c r="HO16" i="23"/>
  <c r="HO15" i="23"/>
  <c r="HO18" i="23"/>
  <c r="HO47" i="23"/>
  <c r="HO76" i="23"/>
  <c r="HO73" i="23"/>
  <c r="HO89" i="23"/>
  <c r="HW36" i="23"/>
  <c r="HW46" i="23"/>
  <c r="HW69" i="23"/>
  <c r="HW11" i="23"/>
  <c r="HW66" i="23"/>
  <c r="HW83" i="23"/>
  <c r="HW89" i="23"/>
  <c r="HN4" i="23"/>
  <c r="HN25" i="23"/>
  <c r="HN14" i="23"/>
  <c r="HN6" i="23"/>
  <c r="HN67" i="23"/>
  <c r="HN33" i="23"/>
  <c r="HN60" i="23"/>
  <c r="HN79" i="23"/>
  <c r="HJ7" i="23"/>
  <c r="HJ20" i="23"/>
  <c r="HJ5" i="23"/>
  <c r="HJ43" i="23"/>
  <c r="HJ83" i="23"/>
  <c r="HJ34" i="23"/>
  <c r="HJ74" i="23"/>
  <c r="HK13" i="23"/>
  <c r="HK51" i="23"/>
  <c r="HK37" i="23"/>
  <c r="HK8" i="23"/>
  <c r="HK40" i="23"/>
  <c r="HK78" i="23"/>
  <c r="HK75" i="23"/>
  <c r="HK84" i="23"/>
  <c r="HQ42" i="23"/>
  <c r="HQ15" i="23"/>
  <c r="HQ10" i="23"/>
  <c r="HQ34" i="23"/>
  <c r="HQ73" i="23"/>
  <c r="HQ16" i="23"/>
  <c r="HQ85" i="23"/>
  <c r="HQ86" i="23"/>
  <c r="HS78" i="23"/>
  <c r="HO77" i="23"/>
  <c r="HW17" i="23"/>
  <c r="HW55" i="23"/>
  <c r="HN49" i="23"/>
  <c r="HN48" i="23"/>
  <c r="HN94" i="23"/>
  <c r="HJ32" i="23"/>
  <c r="HJ80" i="23"/>
  <c r="HK32" i="23"/>
  <c r="HK91" i="23"/>
  <c r="HQ32" i="23"/>
  <c r="HS70" i="23"/>
  <c r="HS67" i="23"/>
  <c r="HO22" i="23"/>
  <c r="HO54" i="23"/>
  <c r="HW40" i="23"/>
  <c r="HW56" i="23"/>
  <c r="HW93" i="23"/>
  <c r="HN17" i="23"/>
  <c r="HN72" i="23"/>
  <c r="HJ17" i="23"/>
  <c r="HJ52" i="23"/>
  <c r="HK45" i="23"/>
  <c r="HK54" i="23"/>
  <c r="HK94" i="23"/>
  <c r="HQ58" i="23"/>
  <c r="HN65" i="23"/>
  <c r="HJ25" i="23"/>
  <c r="HJ55" i="23"/>
  <c r="HK44" i="23"/>
  <c r="HQ45" i="23"/>
  <c r="HS56" i="23"/>
  <c r="HO19" i="23"/>
  <c r="HO75" i="23"/>
  <c r="HW42" i="23"/>
  <c r="HN71" i="23"/>
  <c r="HJ24" i="23"/>
  <c r="HK34" i="23"/>
  <c r="HQ36" i="23"/>
  <c r="HQ88" i="23"/>
  <c r="HS22" i="23"/>
  <c r="HS68" i="23"/>
  <c r="HO5" i="23"/>
  <c r="HO78" i="23"/>
  <c r="HW50" i="23"/>
  <c r="HN39" i="23"/>
  <c r="HN91" i="23"/>
  <c r="HJ70" i="23"/>
  <c r="HK19" i="23"/>
  <c r="HQ90" i="23"/>
  <c r="HS42" i="23"/>
  <c r="HS71" i="23"/>
  <c r="HO29" i="23"/>
  <c r="HW48" i="23"/>
  <c r="HN8" i="23"/>
  <c r="HN54" i="23"/>
  <c r="HJ76" i="23"/>
  <c r="HK20" i="23"/>
  <c r="HQ7" i="23"/>
  <c r="HS5" i="23"/>
  <c r="HS6" i="23"/>
  <c r="HS18" i="23"/>
  <c r="HS14" i="23"/>
  <c r="HS60" i="23"/>
  <c r="HS55" i="23"/>
  <c r="HS32" i="23"/>
  <c r="HS77" i="23"/>
  <c r="HO35" i="23"/>
  <c r="HO91" i="23"/>
  <c r="HO20" i="23"/>
  <c r="HO39" i="23"/>
  <c r="HO28" i="23"/>
  <c r="HO80" i="23"/>
  <c r="HO67" i="23"/>
  <c r="HO92" i="23"/>
  <c r="HW87" i="23"/>
  <c r="HW47" i="23"/>
  <c r="HW16" i="23"/>
  <c r="HW41" i="23"/>
  <c r="HW61" i="23"/>
  <c r="HW52" i="23"/>
  <c r="HW90" i="23"/>
  <c r="HN16" i="23"/>
  <c r="HN62" i="23"/>
  <c r="HN50" i="23"/>
  <c r="HN9" i="23"/>
  <c r="HN28" i="23"/>
  <c r="HN44" i="23"/>
  <c r="HN57" i="23"/>
  <c r="HN82" i="23"/>
  <c r="HJ14" i="23"/>
  <c r="HJ15" i="23"/>
  <c r="HJ8" i="23"/>
  <c r="HJ50" i="23"/>
  <c r="HJ88" i="23"/>
  <c r="HJ45" i="23"/>
  <c r="HJ86" i="23"/>
  <c r="HK22" i="23"/>
  <c r="HK63" i="23"/>
  <c r="HK38" i="23"/>
  <c r="HK11" i="23"/>
  <c r="HK41" i="23"/>
  <c r="HK85" i="23"/>
  <c r="HK77" i="23"/>
  <c r="HK89" i="23"/>
  <c r="HQ57" i="23"/>
  <c r="HQ44" i="23"/>
  <c r="HQ13" i="23"/>
  <c r="HQ30" i="23"/>
  <c r="HQ74" i="23"/>
  <c r="HQ19" i="23"/>
  <c r="HQ92" i="23"/>
  <c r="HS34" i="23"/>
  <c r="HO60" i="23"/>
  <c r="HW54" i="23"/>
  <c r="HW92" i="23"/>
  <c r="HN43" i="23"/>
  <c r="HN59" i="23"/>
  <c r="HJ13" i="23"/>
  <c r="HJ78" i="23"/>
  <c r="HK14" i="23"/>
  <c r="HK39" i="23"/>
  <c r="HQ53" i="23"/>
  <c r="HQ38" i="23"/>
  <c r="HS15" i="23"/>
  <c r="HS83" i="23"/>
  <c r="HO34" i="23"/>
  <c r="HO41" i="23"/>
  <c r="HW43" i="23"/>
  <c r="HW72" i="23"/>
  <c r="HN70" i="23"/>
  <c r="HN84" i="23"/>
  <c r="HJ12" i="23"/>
  <c r="HJ85" i="23"/>
  <c r="HK58" i="23"/>
  <c r="HK86" i="23"/>
  <c r="HQ61" i="23"/>
  <c r="HQ70" i="23"/>
  <c r="HN78" i="23"/>
  <c r="HJ39" i="23"/>
  <c r="HK15" i="23"/>
  <c r="HK67" i="23"/>
  <c r="HQ68" i="23"/>
  <c r="HS43" i="23"/>
  <c r="HO32" i="23"/>
  <c r="HW33" i="23"/>
  <c r="HN34" i="23"/>
  <c r="HN76" i="23"/>
  <c r="HJ23" i="23"/>
  <c r="HK65" i="23"/>
  <c r="HQ46" i="23"/>
  <c r="HQ75" i="23"/>
  <c r="HS23" i="23"/>
  <c r="HO4" i="23"/>
  <c r="HO48" i="23"/>
  <c r="HW12" i="23"/>
  <c r="HW82" i="23"/>
  <c r="HN74" i="23"/>
  <c r="HJ49" i="23"/>
  <c r="HK10" i="23"/>
  <c r="HQ43" i="23"/>
  <c r="HQ52" i="23"/>
  <c r="HS10" i="23"/>
  <c r="HO81" i="23"/>
  <c r="HO59" i="23"/>
  <c r="HW38" i="23"/>
  <c r="HN89" i="23"/>
  <c r="HJ26" i="23"/>
  <c r="HK5" i="23"/>
  <c r="HQ9" i="23"/>
  <c r="HQ87" i="23"/>
  <c r="HS44" i="23"/>
  <c r="HS39" i="23"/>
  <c r="HS26" i="23"/>
  <c r="HS19" i="23"/>
  <c r="HS91" i="23"/>
  <c r="HS88" i="23"/>
  <c r="HS46" i="23"/>
  <c r="HS80" i="23"/>
  <c r="HO23" i="23"/>
  <c r="HO8" i="23"/>
  <c r="HO11" i="23"/>
  <c r="HO46" i="23"/>
  <c r="HO45" i="23"/>
  <c r="HO93" i="23"/>
  <c r="HO83" i="23"/>
  <c r="HW27" i="23"/>
  <c r="HW7" i="23"/>
  <c r="HW39" i="23"/>
  <c r="HW23" i="23"/>
  <c r="HW57" i="23"/>
  <c r="HW58" i="23"/>
  <c r="HW63" i="23"/>
  <c r="HW81" i="23"/>
  <c r="HN23" i="23"/>
  <c r="HN7" i="23"/>
  <c r="HN20" i="23"/>
  <c r="HN12" i="23"/>
  <c r="HN45" i="23"/>
  <c r="HN53" i="23"/>
  <c r="HN61" i="23"/>
  <c r="HN85" i="23"/>
  <c r="HJ53" i="23"/>
  <c r="HJ57" i="23"/>
  <c r="HJ11" i="23"/>
  <c r="HJ51" i="23"/>
  <c r="HJ71" i="23"/>
  <c r="HJ64" i="23"/>
  <c r="HJ75" i="23"/>
  <c r="HK6" i="23"/>
  <c r="HK92" i="23"/>
  <c r="HK17" i="23"/>
  <c r="HK16" i="23"/>
  <c r="HK80" i="23"/>
  <c r="HK71" i="23"/>
  <c r="HK62" i="23"/>
  <c r="HK90" i="23"/>
  <c r="HQ12" i="23"/>
  <c r="HQ11" i="23"/>
  <c r="HQ14" i="23"/>
  <c r="HQ31" i="23"/>
  <c r="HQ76" i="23"/>
  <c r="HQ22" i="23"/>
  <c r="HQ94" i="23"/>
  <c r="HS94" i="23"/>
  <c r="HO37" i="23"/>
  <c r="HO30" i="23"/>
  <c r="HW53" i="23"/>
  <c r="HW78" i="23"/>
  <c r="HN31" i="23"/>
  <c r="HN56" i="23"/>
  <c r="HJ21" i="23"/>
  <c r="HJ40" i="23"/>
  <c r="HK30" i="23"/>
  <c r="HK72" i="23"/>
  <c r="HQ26" i="23"/>
  <c r="HQ89" i="23"/>
  <c r="HS52" i="23"/>
  <c r="HS90" i="23"/>
  <c r="HO9" i="23"/>
  <c r="HW13" i="23"/>
  <c r="HW80" i="23"/>
  <c r="HN86" i="23"/>
  <c r="HN75" i="23"/>
  <c r="HJ36" i="23"/>
  <c r="HJ90" i="23"/>
  <c r="HK36" i="23"/>
  <c r="HQ27" i="23"/>
  <c r="HQ67" i="23"/>
  <c r="HN66" i="23"/>
  <c r="HJ91" i="23"/>
  <c r="HQ37" i="23"/>
  <c r="HQ72" i="23"/>
  <c r="HO26" i="23"/>
  <c r="HW67" i="23"/>
  <c r="HN26" i="23"/>
  <c r="HJ38" i="23"/>
  <c r="HK93" i="23"/>
  <c r="HQ39" i="23"/>
  <c r="HS61" i="23"/>
  <c r="HO65" i="23"/>
  <c r="HW37" i="23"/>
  <c r="HN93" i="23"/>
  <c r="HJ93" i="23"/>
  <c r="HK73" i="23"/>
  <c r="HQ78" i="23"/>
  <c r="HO79" i="23"/>
  <c r="HW8" i="23"/>
  <c r="HN63" i="23"/>
  <c r="HJ87" i="23"/>
  <c r="HK69" i="23"/>
  <c r="HQ84" i="23"/>
  <c r="HS28" i="23"/>
  <c r="HS17" i="23"/>
  <c r="HS45" i="23"/>
  <c r="HS20" i="23"/>
  <c r="HS33" i="23"/>
  <c r="HS73" i="23"/>
  <c r="HS66" i="23"/>
  <c r="HS86" i="23"/>
  <c r="HO42" i="23"/>
  <c r="HO17" i="23"/>
  <c r="HO36" i="23"/>
  <c r="HO52" i="23"/>
  <c r="HO85" i="23"/>
  <c r="HO74" i="23"/>
  <c r="HO94" i="23"/>
  <c r="HW29" i="23"/>
  <c r="HW10" i="23"/>
  <c r="HW35" i="23"/>
  <c r="HW24" i="23"/>
  <c r="HW51" i="23"/>
  <c r="HW59" i="23"/>
  <c r="HW70" i="23"/>
  <c r="HW84" i="23"/>
  <c r="HN42" i="23"/>
  <c r="HN10" i="23"/>
  <c r="HN24" i="23"/>
  <c r="HN27" i="23"/>
  <c r="HN46" i="23"/>
  <c r="HN58" i="23"/>
  <c r="HN68" i="23"/>
  <c r="HN88" i="23"/>
  <c r="HJ6" i="23"/>
  <c r="HJ59" i="23"/>
  <c r="HJ16" i="23"/>
  <c r="HJ56" i="23"/>
  <c r="HJ69" i="23"/>
  <c r="HJ65" i="23"/>
  <c r="HJ79" i="23"/>
  <c r="HK9" i="23"/>
  <c r="HK52" i="23"/>
  <c r="HK26" i="23"/>
  <c r="HK23" i="23"/>
  <c r="HK53" i="23"/>
  <c r="HK28" i="23"/>
  <c r="HK81" i="23"/>
  <c r="HK88" i="23"/>
  <c r="HQ18" i="23"/>
  <c r="HQ51" i="23"/>
  <c r="HQ20" i="23"/>
  <c r="HQ48" i="23"/>
  <c r="HQ80" i="23"/>
  <c r="HQ25" i="23"/>
  <c r="HQ91" i="23"/>
  <c r="HS38" i="23"/>
  <c r="HS53" i="23"/>
  <c r="HS59" i="23"/>
  <c r="HS40" i="23"/>
  <c r="HS81" i="23"/>
  <c r="HO55" i="23"/>
  <c r="HO25" i="23"/>
  <c r="HO6" i="23"/>
  <c r="HW19" i="23"/>
  <c r="HW28" i="23"/>
  <c r="HJ58" i="23"/>
  <c r="HJ94" i="23"/>
  <c r="HK27" i="23"/>
  <c r="HK74" i="23"/>
  <c r="HQ40" i="23"/>
  <c r="HQ60" i="23"/>
  <c r="HS9" i="23"/>
  <c r="HS87" i="23"/>
  <c r="HO38" i="23"/>
  <c r="HO63" i="23"/>
  <c r="HW68" i="23"/>
  <c r="HN32" i="23"/>
  <c r="HJ30" i="23"/>
  <c r="HJ41" i="23"/>
  <c r="HK29" i="23"/>
  <c r="HK82" i="23"/>
  <c r="HQ54" i="23"/>
  <c r="HQ63" i="23"/>
  <c r="HN69" i="23"/>
  <c r="HK12" i="23"/>
  <c r="HQ50" i="23"/>
  <c r="HS35" i="23"/>
  <c r="HO57" i="23"/>
  <c r="HW75" i="23"/>
  <c r="HN83" i="23"/>
  <c r="HK59" i="23"/>
  <c r="HQ23" i="23"/>
  <c r="HS36" i="23"/>
  <c r="HO49" i="23"/>
  <c r="HW5" i="23"/>
  <c r="HN30" i="23"/>
  <c r="HJ54" i="23"/>
  <c r="HK68" i="23"/>
  <c r="HS69" i="23"/>
  <c r="HO68" i="23"/>
  <c r="HW45" i="23"/>
  <c r="HN87" i="23"/>
  <c r="HK18" i="23"/>
  <c r="HQ33" i="23"/>
  <c r="J54" i="18" l="1"/>
  <c r="I54" i="18"/>
  <c r="H54" i="18"/>
  <c r="G54" i="18"/>
  <c r="F54" i="18"/>
  <c r="K53" i="18"/>
  <c r="HO95" i="23"/>
  <c r="HO96" i="23"/>
  <c r="HO97" i="23"/>
  <c r="HK95" i="23"/>
  <c r="HK96" i="23"/>
  <c r="HK97" i="23"/>
  <c r="HJ95" i="23"/>
  <c r="HJ96" i="23"/>
  <c r="HJ97" i="23"/>
  <c r="HN95" i="23"/>
  <c r="HN96" i="23"/>
  <c r="HN97" i="23"/>
  <c r="HF95" i="23"/>
  <c r="HF96" i="23"/>
  <c r="HF97" i="23"/>
  <c r="HS95" i="23"/>
  <c r="HS96" i="23"/>
  <c r="HS97" i="23"/>
  <c r="HQ95" i="23"/>
  <c r="HQ96" i="23"/>
  <c r="HQ97" i="23"/>
  <c r="HW95" i="23"/>
  <c r="HW96" i="23"/>
  <c r="HW97" i="23"/>
  <c r="HH95" i="23"/>
  <c r="HH96" i="23"/>
  <c r="HH97" i="23"/>
  <c r="HH89" i="23"/>
  <c r="HH59" i="23"/>
  <c r="HH50" i="23"/>
  <c r="HH41" i="23"/>
  <c r="HH32" i="23"/>
  <c r="HH80" i="23"/>
  <c r="HH90" i="23"/>
  <c r="HH82" i="23"/>
  <c r="HH71" i="23"/>
  <c r="HH56" i="23"/>
  <c r="HH51" i="23"/>
  <c r="HH78" i="23"/>
  <c r="HH35" i="23"/>
  <c r="HH64" i="23"/>
  <c r="HH29" i="23"/>
  <c r="HH85" i="23"/>
  <c r="HH77" i="23"/>
  <c r="HH53" i="23"/>
  <c r="HH93" i="23"/>
  <c r="HH87" i="23"/>
  <c r="HH44" i="23"/>
  <c r="HH20" i="23"/>
  <c r="HH70" i="23"/>
  <c r="HH63" i="23"/>
  <c r="HH17" i="23"/>
  <c r="HH91" i="23"/>
  <c r="HH69" i="23"/>
  <c r="HH83" i="23"/>
  <c r="HH38" i="23"/>
  <c r="HH76" i="23"/>
  <c r="HH42" i="23"/>
  <c r="HH48" i="23"/>
  <c r="HH60" i="23"/>
  <c r="HH65" i="23"/>
  <c r="HH86" i="23"/>
  <c r="HH94" i="23"/>
  <c r="HH24" i="23"/>
  <c r="HH84" i="23"/>
  <c r="HH40" i="23"/>
  <c r="HH62" i="23"/>
  <c r="HH43" i="23"/>
  <c r="HH33" i="23"/>
  <c r="HH47" i="23"/>
  <c r="HH14" i="23"/>
  <c r="HH30" i="23"/>
  <c r="HH45" i="23"/>
  <c r="HH67" i="23"/>
  <c r="HH74" i="23"/>
  <c r="HH37" i="23"/>
  <c r="HH23" i="23"/>
  <c r="HH22" i="23"/>
  <c r="HH31" i="23"/>
  <c r="HH81" i="23"/>
  <c r="HH36" i="23"/>
  <c r="HH79" i="23"/>
  <c r="HH72" i="23"/>
  <c r="HH8" i="23"/>
  <c r="HH58" i="23"/>
  <c r="HH16" i="23"/>
  <c r="HH46" i="23"/>
  <c r="HH28" i="23"/>
  <c r="HH54" i="23"/>
  <c r="HH68" i="23"/>
  <c r="HH34" i="23"/>
  <c r="HH25" i="23"/>
  <c r="HH73" i="23"/>
  <c r="HH21" i="23"/>
  <c r="HH9" i="23"/>
  <c r="HH52" i="23"/>
  <c r="HH7" i="23"/>
  <c r="HH4" i="23"/>
  <c r="HH61" i="23"/>
  <c r="HH66" i="23"/>
  <c r="HH5" i="23"/>
  <c r="HH57" i="23"/>
  <c r="HH6" i="23"/>
  <c r="HH92" i="23"/>
  <c r="HH27" i="23"/>
  <c r="HH49" i="23"/>
  <c r="HH12" i="23"/>
  <c r="HH11" i="23"/>
  <c r="HH19" i="23"/>
  <c r="HH15" i="23"/>
  <c r="HH39" i="23"/>
  <c r="HH18" i="23"/>
  <c r="HH75" i="23"/>
  <c r="HH10" i="23"/>
  <c r="HH88" i="23"/>
  <c r="HH55" i="23"/>
  <c r="HH13" i="23"/>
  <c r="HH26" i="23"/>
  <c r="HL95" i="23"/>
  <c r="HL96" i="23"/>
  <c r="HL97" i="23"/>
  <c r="HL91" i="23"/>
  <c r="HL51" i="23"/>
  <c r="HL42" i="23"/>
  <c r="HL33" i="23"/>
  <c r="HL90" i="23"/>
  <c r="HL88" i="23"/>
  <c r="HL86" i="23"/>
  <c r="HL54" i="23"/>
  <c r="HL45" i="23"/>
  <c r="HL36" i="23"/>
  <c r="HL75" i="23"/>
  <c r="HL74" i="23"/>
  <c r="HL28" i="23"/>
  <c r="HL27" i="23"/>
  <c r="HL18" i="23"/>
  <c r="HL69" i="23"/>
  <c r="HL67" i="23"/>
  <c r="HL73" i="23"/>
  <c r="HL56" i="23"/>
  <c r="HL89" i="23"/>
  <c r="HL48" i="23"/>
  <c r="HL80" i="23"/>
  <c r="HL50" i="23"/>
  <c r="HL21" i="23"/>
  <c r="HL39" i="23"/>
  <c r="HL77" i="23"/>
  <c r="HL30" i="23"/>
  <c r="HL84" i="23"/>
  <c r="HL15" i="23"/>
  <c r="HL57" i="23"/>
  <c r="HL78" i="23"/>
  <c r="HL58" i="23"/>
  <c r="HL65" i="23"/>
  <c r="HL44" i="23"/>
  <c r="HL79" i="23"/>
  <c r="HL82" i="23"/>
  <c r="HL71" i="23"/>
  <c r="HL47" i="23"/>
  <c r="HL87" i="23"/>
  <c r="HL43" i="23"/>
  <c r="HL64" i="23"/>
  <c r="HL24" i="23"/>
  <c r="HL53" i="23"/>
  <c r="HL17" i="23"/>
  <c r="HL38" i="23"/>
  <c r="HL76" i="23"/>
  <c r="HL37" i="23"/>
  <c r="HL60" i="23"/>
  <c r="HL46" i="23"/>
  <c r="HL26" i="23"/>
  <c r="HL70" i="23"/>
  <c r="HL35" i="23"/>
  <c r="HL55" i="23"/>
  <c r="HL34" i="23"/>
  <c r="HL49" i="23"/>
  <c r="HL52" i="23"/>
  <c r="HL25" i="23"/>
  <c r="HL94" i="23"/>
  <c r="HL29" i="23"/>
  <c r="HL9" i="23"/>
  <c r="HL12" i="23"/>
  <c r="HL63" i="23"/>
  <c r="HL40" i="23"/>
  <c r="HL66" i="23"/>
  <c r="HL32" i="23"/>
  <c r="HL85" i="23"/>
  <c r="HL16" i="23"/>
  <c r="HL11" i="23"/>
  <c r="HL72" i="23"/>
  <c r="HL6" i="23"/>
  <c r="HL22" i="23"/>
  <c r="HL8" i="23"/>
  <c r="HL61" i="23"/>
  <c r="HL14" i="23"/>
  <c r="HL13" i="23"/>
  <c r="HL83" i="23"/>
  <c r="HL4" i="23"/>
  <c r="HL93" i="23"/>
  <c r="HL19" i="23"/>
  <c r="HL7" i="23"/>
  <c r="HL31" i="23"/>
  <c r="HL62" i="23"/>
  <c r="HL5" i="23"/>
  <c r="HL10" i="23"/>
  <c r="HL23" i="23"/>
  <c r="HL92" i="23"/>
  <c r="HL81" i="23"/>
  <c r="HL20" i="23"/>
  <c r="HL68" i="23"/>
  <c r="HL41" i="23"/>
  <c r="HL59" i="23"/>
  <c r="HF90" i="23"/>
  <c r="HF89" i="23"/>
  <c r="HF88" i="23"/>
  <c r="HF76" i="23"/>
  <c r="HF73" i="23"/>
  <c r="HF70" i="23"/>
  <c r="HF67" i="23"/>
  <c r="HF64" i="23"/>
  <c r="HF61" i="23"/>
  <c r="HF94" i="23"/>
  <c r="HF74" i="23"/>
  <c r="HF87" i="23"/>
  <c r="HF78" i="23"/>
  <c r="HF62" i="23"/>
  <c r="HF55" i="23"/>
  <c r="HF69" i="23"/>
  <c r="HF52" i="23"/>
  <c r="HF75" i="23"/>
  <c r="HF57" i="23"/>
  <c r="HF45" i="23"/>
  <c r="HF34" i="23"/>
  <c r="HF26" i="23"/>
  <c r="HF23" i="23"/>
  <c r="HF20" i="23"/>
  <c r="HF17" i="23"/>
  <c r="HF56" i="23"/>
  <c r="HF54" i="23"/>
  <c r="HF42" i="23"/>
  <c r="HF31" i="23"/>
  <c r="HF86" i="23"/>
  <c r="HF84" i="23"/>
  <c r="HF85" i="23"/>
  <c r="HF93" i="23"/>
  <c r="HF53" i="23"/>
  <c r="HF19" i="23"/>
  <c r="HF71" i="23"/>
  <c r="HF44" i="23"/>
  <c r="HF43" i="23"/>
  <c r="HF28" i="23"/>
  <c r="HF82" i="23"/>
  <c r="HF47" i="23"/>
  <c r="HF46" i="23"/>
  <c r="HF79" i="23"/>
  <c r="HF48" i="23"/>
  <c r="HF25" i="23"/>
  <c r="HF92" i="23"/>
  <c r="HF77" i="23"/>
  <c r="HF59" i="23"/>
  <c r="HF40" i="23"/>
  <c r="HF18" i="23"/>
  <c r="HF11" i="23"/>
  <c r="HF8" i="23"/>
  <c r="HF5" i="23"/>
  <c r="HF83" i="23"/>
  <c r="HF7" i="23"/>
  <c r="HF32" i="23"/>
  <c r="HF63" i="23"/>
  <c r="HF6" i="23"/>
  <c r="HF41" i="23"/>
  <c r="HF80" i="23"/>
  <c r="HF72" i="23"/>
  <c r="HF15" i="23"/>
  <c r="HF4" i="23"/>
  <c r="HF66" i="23"/>
  <c r="HF51" i="23"/>
  <c r="HF14" i="23"/>
  <c r="HF16" i="23"/>
  <c r="HF50" i="23"/>
  <c r="HF29" i="23"/>
  <c r="HF91" i="23"/>
  <c r="HF13" i="23"/>
  <c r="HF58" i="23"/>
  <c r="HF21" i="23"/>
  <c r="HF81" i="23"/>
  <c r="HF49" i="23"/>
  <c r="HF33" i="23"/>
  <c r="HF12" i="23"/>
  <c r="HF65" i="23"/>
  <c r="HF36" i="23"/>
  <c r="HF22" i="23"/>
  <c r="HF9" i="23"/>
  <c r="HF35" i="23"/>
  <c r="HF39" i="23"/>
  <c r="HF38" i="23"/>
  <c r="HF37" i="23"/>
  <c r="HF24" i="23"/>
  <c r="HF30" i="23"/>
  <c r="HF27" i="23"/>
  <c r="HF10" i="23"/>
  <c r="HF60" i="23"/>
  <c r="HF68" i="23"/>
  <c r="E55" i="18"/>
  <c r="B57" i="18"/>
  <c r="D56" i="18"/>
  <c r="A57" i="18"/>
  <c r="C56" i="18"/>
  <c r="HX50" i="23"/>
  <c r="HX52" i="23"/>
  <c r="HX8" i="23"/>
  <c r="HX55" i="23"/>
  <c r="HX15" i="23"/>
  <c r="HX79" i="23"/>
  <c r="HX51" i="23"/>
  <c r="HX88" i="23"/>
  <c r="HY52" i="23"/>
  <c r="HY35" i="23"/>
  <c r="HY17" i="23"/>
  <c r="HY41" i="23"/>
  <c r="HY82" i="23"/>
  <c r="HY28" i="23"/>
  <c r="HY87" i="23"/>
  <c r="HU45" i="23"/>
  <c r="HU57" i="23"/>
  <c r="HU16" i="23"/>
  <c r="HU81" i="23"/>
  <c r="HU27" i="23"/>
  <c r="HU88" i="23"/>
  <c r="HU82" i="23"/>
  <c r="HU67" i="23"/>
  <c r="HT75" i="23"/>
  <c r="HT24" i="23"/>
  <c r="HT67" i="23"/>
  <c r="HT49" i="23"/>
  <c r="HT23" i="23"/>
  <c r="HT64" i="23"/>
  <c r="HT47" i="23"/>
  <c r="HX22" i="23"/>
  <c r="HX54" i="23"/>
  <c r="HY8" i="23"/>
  <c r="HY36" i="23"/>
  <c r="HY55" i="23"/>
  <c r="HY42" i="23"/>
  <c r="HU25" i="23"/>
  <c r="HU55" i="23"/>
  <c r="HU35" i="23"/>
  <c r="HU37" i="23"/>
  <c r="HU70" i="23"/>
  <c r="HT13" i="23"/>
  <c r="HT80" i="23"/>
  <c r="HT70" i="23"/>
  <c r="HT65" i="23"/>
  <c r="HT50" i="23"/>
  <c r="HX6" i="23"/>
  <c r="HX11" i="23"/>
  <c r="HX21" i="23"/>
  <c r="HX57" i="23"/>
  <c r="HY49" i="23"/>
  <c r="HY57" i="23"/>
  <c r="HY69" i="23"/>
  <c r="HU43" i="23"/>
  <c r="HU50" i="23"/>
  <c r="HY46" i="23"/>
  <c r="HU31" i="23"/>
  <c r="HT12" i="23"/>
  <c r="HT35" i="23"/>
  <c r="HX26" i="23"/>
  <c r="HX42" i="23"/>
  <c r="HY9" i="23"/>
  <c r="HY91" i="23"/>
  <c r="HU79" i="23"/>
  <c r="HT27" i="23"/>
  <c r="HX47" i="23"/>
  <c r="HX92" i="23"/>
  <c r="HY67" i="23"/>
  <c r="HU32" i="23"/>
  <c r="HU61" i="23"/>
  <c r="HT43" i="23"/>
  <c r="HU62" i="23"/>
  <c r="HX29" i="23"/>
  <c r="HX71" i="23"/>
  <c r="HX12" i="23"/>
  <c r="HX18" i="23"/>
  <c r="HX80" i="23"/>
  <c r="HX91" i="23"/>
  <c r="HY29" i="23"/>
  <c r="HY94" i="23"/>
  <c r="HY62" i="23"/>
  <c r="HU12" i="23"/>
  <c r="HU89" i="23"/>
  <c r="HU91" i="23"/>
  <c r="HT55" i="23"/>
  <c r="HT26" i="23"/>
  <c r="HX44" i="23"/>
  <c r="HX23" i="23"/>
  <c r="HX81" i="23"/>
  <c r="HY11" i="23"/>
  <c r="HY30" i="23"/>
  <c r="HY83" i="23"/>
  <c r="HY65" i="23"/>
  <c r="HU6" i="23"/>
  <c r="HU48" i="23"/>
  <c r="HU73" i="23"/>
  <c r="HT54" i="23"/>
  <c r="HT81" i="23"/>
  <c r="HT40" i="23"/>
  <c r="HT53" i="23"/>
  <c r="HX37" i="23"/>
  <c r="HX24" i="23"/>
  <c r="HX61" i="23"/>
  <c r="HY4" i="23"/>
  <c r="HY39" i="23"/>
  <c r="HU34" i="23"/>
  <c r="HU46" i="23"/>
  <c r="HU59" i="23"/>
  <c r="HU76" i="23"/>
  <c r="HT15" i="23"/>
  <c r="HT77" i="23"/>
  <c r="HX72" i="23"/>
  <c r="HX64" i="23"/>
  <c r="HY13" i="23"/>
  <c r="HY50" i="23"/>
  <c r="HU49" i="23"/>
  <c r="HU86" i="23"/>
  <c r="HU94" i="23"/>
  <c r="HT21" i="23"/>
  <c r="HT84" i="23"/>
  <c r="HX9" i="23"/>
  <c r="HX25" i="23"/>
  <c r="HX30" i="23"/>
  <c r="HY44" i="23"/>
  <c r="HY58" i="23"/>
  <c r="HY79" i="23"/>
  <c r="HU33" i="23"/>
  <c r="HU22" i="23"/>
  <c r="HU23" i="23"/>
  <c r="HT30" i="23"/>
  <c r="HT48" i="23"/>
  <c r="HT86" i="23"/>
  <c r="HX65" i="23"/>
  <c r="HX77" i="23"/>
  <c r="HX76" i="23"/>
  <c r="HY60" i="23"/>
  <c r="HY90" i="23"/>
  <c r="HU77" i="23"/>
  <c r="HT28" i="23"/>
  <c r="HT85" i="23"/>
  <c r="HX10" i="23"/>
  <c r="HX82" i="23"/>
  <c r="HY47" i="23"/>
  <c r="HY21" i="23"/>
  <c r="HU11" i="23"/>
  <c r="HU51" i="23"/>
  <c r="HT78" i="23"/>
  <c r="HT87" i="23"/>
  <c r="HX53" i="23"/>
  <c r="HX63" i="23"/>
  <c r="HY12" i="23"/>
  <c r="HU9" i="23"/>
  <c r="HU52" i="23"/>
  <c r="HT4" i="23"/>
  <c r="HT41" i="23"/>
  <c r="HX93" i="23"/>
  <c r="HY40" i="23"/>
  <c r="HU18" i="23"/>
  <c r="HU74" i="23"/>
  <c r="HT10" i="23"/>
  <c r="HT20" i="23"/>
  <c r="HX94" i="23"/>
  <c r="HU28" i="23"/>
  <c r="HU24" i="23"/>
  <c r="HU92" i="23"/>
  <c r="HT31" i="23"/>
  <c r="HT58" i="23"/>
  <c r="HT76" i="23"/>
  <c r="HX4" i="23"/>
  <c r="HX68" i="23"/>
  <c r="HX75" i="23"/>
  <c r="HY10" i="23"/>
  <c r="HY19" i="23"/>
  <c r="HY68" i="23"/>
  <c r="HU42" i="23"/>
  <c r="HU58" i="23"/>
  <c r="HT6" i="23"/>
  <c r="HT51" i="23"/>
  <c r="HX38" i="23"/>
  <c r="HX49" i="23"/>
  <c r="HX20" i="23"/>
  <c r="HX87" i="23"/>
  <c r="HY64" i="23"/>
  <c r="HY20" i="23"/>
  <c r="HY71" i="23"/>
  <c r="HU47" i="23"/>
  <c r="HU20" i="23"/>
  <c r="HT22" i="23"/>
  <c r="HT57" i="23"/>
  <c r="HT59" i="23"/>
  <c r="HX60" i="23"/>
  <c r="HY14" i="23"/>
  <c r="HY63" i="23"/>
  <c r="HU90" i="23"/>
  <c r="HU56" i="23"/>
  <c r="HT18" i="23"/>
  <c r="HT62" i="23"/>
  <c r="HX19" i="23"/>
  <c r="HX85" i="23"/>
  <c r="HY32" i="23"/>
  <c r="HY18" i="23"/>
  <c r="HU8" i="23"/>
  <c r="HU40" i="23"/>
  <c r="HT72" i="23"/>
  <c r="HX89" i="23"/>
  <c r="HY73" i="23"/>
  <c r="HY61" i="23"/>
  <c r="HU36" i="23"/>
  <c r="HT8" i="23"/>
  <c r="HT14" i="23"/>
  <c r="HX59" i="23"/>
  <c r="HX45" i="23"/>
  <c r="HY66" i="23"/>
  <c r="HU41" i="23"/>
  <c r="HT33" i="23"/>
  <c r="HT17" i="23"/>
  <c r="HX46" i="23"/>
  <c r="HX41" i="23"/>
  <c r="HX74" i="23"/>
  <c r="HY34" i="23"/>
  <c r="HY86" i="23"/>
  <c r="HU7" i="23"/>
  <c r="HU64" i="23"/>
  <c r="HT36" i="23"/>
  <c r="HT93" i="23"/>
  <c r="HX17" i="23"/>
  <c r="HY59" i="23"/>
  <c r="HY16" i="23"/>
  <c r="HY85" i="23"/>
  <c r="HU4" i="23"/>
  <c r="HU17" i="23"/>
  <c r="HT73" i="23"/>
  <c r="HT63" i="23"/>
  <c r="HT56" i="23"/>
  <c r="HX27" i="23"/>
  <c r="HY45" i="23"/>
  <c r="HY23" i="23"/>
  <c r="HY70" i="23"/>
  <c r="HU78" i="23"/>
  <c r="HU15" i="23"/>
  <c r="HU71" i="23"/>
  <c r="HT46" i="23"/>
  <c r="HT60" i="23"/>
  <c r="HX32" i="23"/>
  <c r="HX28" i="23"/>
  <c r="HX67" i="23"/>
  <c r="HY48" i="23"/>
  <c r="HY51" i="23"/>
  <c r="HY74" i="23"/>
  <c r="HU69" i="23"/>
  <c r="HU87" i="23"/>
  <c r="HT25" i="23"/>
  <c r="HT68" i="23"/>
  <c r="HT79" i="23"/>
  <c r="HX43" i="23"/>
  <c r="HX56" i="23"/>
  <c r="HX39" i="23"/>
  <c r="HY22" i="23"/>
  <c r="HY92" i="23"/>
  <c r="HU38" i="23"/>
  <c r="HU84" i="23"/>
  <c r="HT74" i="23"/>
  <c r="HX90" i="23"/>
  <c r="HY88" i="23"/>
  <c r="HU39" i="23"/>
  <c r="HT34" i="23"/>
  <c r="HT38" i="23"/>
  <c r="HX40" i="23"/>
  <c r="HY7" i="23"/>
  <c r="HY24" i="23"/>
  <c r="HU14" i="23"/>
  <c r="HU60" i="23"/>
  <c r="HT37" i="23"/>
  <c r="HT90" i="23"/>
  <c r="HX69" i="23"/>
  <c r="HX5" i="23"/>
  <c r="HX83" i="23"/>
  <c r="HX48" i="23"/>
  <c r="HY25" i="23"/>
  <c r="HY84" i="23"/>
  <c r="HU30" i="23"/>
  <c r="HU75" i="23"/>
  <c r="HT9" i="23"/>
  <c r="HT44" i="23"/>
  <c r="HX34" i="23"/>
  <c r="HX7" i="23"/>
  <c r="HX16" i="23"/>
  <c r="HX66" i="23"/>
  <c r="HX31" i="23"/>
  <c r="HX33" i="23"/>
  <c r="HX70" i="23"/>
  <c r="HY75" i="23"/>
  <c r="HY37" i="23"/>
  <c r="HY26" i="23"/>
  <c r="HY72" i="23"/>
  <c r="HY54" i="23"/>
  <c r="HY78" i="23"/>
  <c r="HY80" i="23"/>
  <c r="HY77" i="23"/>
  <c r="HU10" i="23"/>
  <c r="HU13" i="23"/>
  <c r="HU66" i="23"/>
  <c r="HU21" i="23"/>
  <c r="HU63" i="23"/>
  <c r="HU26" i="23"/>
  <c r="HU83" i="23"/>
  <c r="HT71" i="23"/>
  <c r="HT42" i="23"/>
  <c r="HT66" i="23"/>
  <c r="HT39" i="23"/>
  <c r="HT69" i="23"/>
  <c r="HT82" i="23"/>
  <c r="HT29" i="23"/>
  <c r="HT92" i="23"/>
  <c r="HX35" i="23"/>
  <c r="HX13" i="23"/>
  <c r="HX58" i="23"/>
  <c r="HX86" i="23"/>
  <c r="HX84" i="23"/>
  <c r="HX36" i="23"/>
  <c r="HX73" i="23"/>
  <c r="HY33" i="23"/>
  <c r="HY38" i="23"/>
  <c r="HY53" i="23"/>
  <c r="HY43" i="23"/>
  <c r="HY76" i="23"/>
  <c r="HY15" i="23"/>
  <c r="HY81" i="23"/>
  <c r="HY89" i="23"/>
  <c r="HU53" i="23"/>
  <c r="HU19" i="23"/>
  <c r="HU5" i="23"/>
  <c r="HU65" i="23"/>
  <c r="HU72" i="23"/>
  <c r="HU29" i="23"/>
  <c r="HU85" i="23"/>
  <c r="HT45" i="23"/>
  <c r="HT19" i="23"/>
  <c r="HT5" i="23"/>
  <c r="HT52" i="23"/>
  <c r="HT88" i="23"/>
  <c r="HT83" i="23"/>
  <c r="HT32" i="23"/>
  <c r="HT89" i="23"/>
  <c r="HY6" i="23"/>
  <c r="HU44" i="23"/>
  <c r="HT11" i="23"/>
  <c r="HT94" i="23"/>
  <c r="HX14" i="23"/>
  <c r="HX62" i="23"/>
  <c r="HY56" i="23"/>
  <c r="HU54" i="23"/>
  <c r="HU93" i="23"/>
  <c r="HT91" i="23"/>
  <c r="HX78" i="23"/>
  <c r="HY5" i="23"/>
  <c r="HY93" i="23"/>
  <c r="HU68" i="23"/>
  <c r="HT16" i="23"/>
  <c r="HY31" i="23"/>
  <c r="HY27" i="23"/>
  <c r="HU80" i="23"/>
  <c r="HT7" i="23"/>
  <c r="HT61" i="23"/>
  <c r="J55" i="18" l="1"/>
  <c r="I55" i="18"/>
  <c r="H55" i="18"/>
  <c r="G55" i="18"/>
  <c r="F55" i="18"/>
  <c r="K54" i="18"/>
  <c r="HP95" i="23"/>
  <c r="HP96" i="23"/>
  <c r="HP97" i="23"/>
  <c r="HT95" i="23"/>
  <c r="HT96" i="23"/>
  <c r="HT97" i="23"/>
  <c r="HU95" i="23"/>
  <c r="HU96" i="23"/>
  <c r="HU97" i="23"/>
  <c r="HY95" i="23"/>
  <c r="HY96" i="23"/>
  <c r="HY97" i="23"/>
  <c r="HX95" i="23"/>
  <c r="HX96" i="23"/>
  <c r="HX97" i="23"/>
  <c r="IC96" i="23"/>
  <c r="Y96" i="23" s="1"/>
  <c r="IC97" i="23"/>
  <c r="Y97" i="23" s="1"/>
  <c r="IC98" i="23"/>
  <c r="Y98" i="23" s="1"/>
  <c r="IC95" i="23"/>
  <c r="Y95" i="23" s="1"/>
  <c r="IG96" i="23"/>
  <c r="AC96" i="23" s="1"/>
  <c r="IG97" i="23"/>
  <c r="AC97" i="23" s="1"/>
  <c r="IG98" i="23"/>
  <c r="AC98" i="23" s="1"/>
  <c r="IG95" i="23"/>
  <c r="AC95" i="23" s="1"/>
  <c r="IA96" i="23"/>
  <c r="W96" i="23" s="1"/>
  <c r="IA97" i="23"/>
  <c r="W97" i="23" s="1"/>
  <c r="IA98" i="23"/>
  <c r="IA95" i="23"/>
  <c r="HV95" i="23"/>
  <c r="HV96" i="23"/>
  <c r="HV97" i="23"/>
  <c r="HV88" i="23"/>
  <c r="HV76" i="23"/>
  <c r="HV94" i="23"/>
  <c r="HV82" i="23"/>
  <c r="HV83" i="23"/>
  <c r="HV64" i="23"/>
  <c r="HV85" i="23"/>
  <c r="HV93" i="23"/>
  <c r="HV89" i="23"/>
  <c r="HV87" i="23"/>
  <c r="HV58" i="23"/>
  <c r="HV55" i="23"/>
  <c r="HV48" i="23"/>
  <c r="HV91" i="23"/>
  <c r="HV74" i="23"/>
  <c r="HV34" i="23"/>
  <c r="HV86" i="23"/>
  <c r="HV38" i="23"/>
  <c r="HV77" i="23"/>
  <c r="HV92" i="23"/>
  <c r="HV59" i="23"/>
  <c r="HV51" i="23"/>
  <c r="HV84" i="23"/>
  <c r="HV90" i="23"/>
  <c r="HV71" i="23"/>
  <c r="HV45" i="23"/>
  <c r="HV70" i="23"/>
  <c r="HV60" i="23"/>
  <c r="HV81" i="23"/>
  <c r="HV54" i="23"/>
  <c r="HV23" i="23"/>
  <c r="HV28" i="23"/>
  <c r="HV41" i="23"/>
  <c r="HV67" i="23"/>
  <c r="HV42" i="23"/>
  <c r="HV56" i="23"/>
  <c r="HV72" i="23"/>
  <c r="HV80" i="23"/>
  <c r="HV39" i="23"/>
  <c r="HV15" i="23"/>
  <c r="HV63" i="23"/>
  <c r="HV4" i="23"/>
  <c r="HV18" i="23"/>
  <c r="HV79" i="23"/>
  <c r="HV73" i="23"/>
  <c r="HV69" i="23"/>
  <c r="HV62" i="23"/>
  <c r="HV24" i="23"/>
  <c r="HV40" i="23"/>
  <c r="HV25" i="23"/>
  <c r="HV61" i="23"/>
  <c r="HV11" i="23"/>
  <c r="HV27" i="23"/>
  <c r="HV14" i="23"/>
  <c r="HV13" i="23"/>
  <c r="HV9" i="23"/>
  <c r="HV30" i="23"/>
  <c r="HV53" i="23"/>
  <c r="HV68" i="23"/>
  <c r="HV65" i="23"/>
  <c r="HV16" i="23"/>
  <c r="HV8" i="23"/>
  <c r="HV29" i="23"/>
  <c r="HV35" i="23"/>
  <c r="HV21" i="23"/>
  <c r="HV22" i="23"/>
  <c r="HV57" i="23"/>
  <c r="HV17" i="23"/>
  <c r="HV43" i="23"/>
  <c r="HV47" i="23"/>
  <c r="HV6" i="23"/>
  <c r="HV52" i="23"/>
  <c r="HV5" i="23"/>
  <c r="HV32" i="23"/>
  <c r="HV20" i="23"/>
  <c r="HV31" i="23"/>
  <c r="HV7" i="23"/>
  <c r="HV75" i="23"/>
  <c r="HV26" i="23"/>
  <c r="HV50" i="23"/>
  <c r="HV19" i="23"/>
  <c r="HV66" i="23"/>
  <c r="HV36" i="23"/>
  <c r="HV37" i="23"/>
  <c r="HV49" i="23"/>
  <c r="HV78" i="23"/>
  <c r="HV44" i="23"/>
  <c r="HV33" i="23"/>
  <c r="HV46" i="23"/>
  <c r="HV10" i="23"/>
  <c r="HV12" i="23"/>
  <c r="HR95" i="23"/>
  <c r="HR96" i="23"/>
  <c r="HR97" i="23"/>
  <c r="HR80" i="23"/>
  <c r="HR83" i="23"/>
  <c r="HR92" i="23"/>
  <c r="HR89" i="23"/>
  <c r="HR35" i="23"/>
  <c r="HR86" i="23"/>
  <c r="HR78" i="23"/>
  <c r="HR72" i="23"/>
  <c r="HR49" i="23"/>
  <c r="HR82" i="23"/>
  <c r="HR77" i="23"/>
  <c r="HR53" i="23"/>
  <c r="HR46" i="23"/>
  <c r="HR85" i="23"/>
  <c r="HR66" i="23"/>
  <c r="HR57" i="23"/>
  <c r="HR56" i="23"/>
  <c r="HR30" i="23"/>
  <c r="HR47" i="23"/>
  <c r="HR34" i="23"/>
  <c r="HR84" i="23"/>
  <c r="HR71" i="23"/>
  <c r="HR64" i="23"/>
  <c r="HR94" i="23"/>
  <c r="HR91" i="23"/>
  <c r="HR63" i="23"/>
  <c r="HR33" i="23"/>
  <c r="HR48" i="23"/>
  <c r="HR75" i="23"/>
  <c r="HR60" i="23"/>
  <c r="HR32" i="23"/>
  <c r="HR68" i="23"/>
  <c r="HR74" i="23"/>
  <c r="HR14" i="23"/>
  <c r="HR4" i="23"/>
  <c r="HR93" i="23"/>
  <c r="HR67" i="23"/>
  <c r="HR36" i="23"/>
  <c r="HR20" i="23"/>
  <c r="HR62" i="23"/>
  <c r="HR50" i="23"/>
  <c r="HR40" i="23"/>
  <c r="HR8" i="23"/>
  <c r="HR29" i="23"/>
  <c r="HR61" i="23"/>
  <c r="HR10" i="23"/>
  <c r="HR41" i="23"/>
  <c r="HR88" i="23"/>
  <c r="HR69" i="23"/>
  <c r="HR81" i="23"/>
  <c r="HR55" i="23"/>
  <c r="HR21" i="23"/>
  <c r="HR58" i="23"/>
  <c r="HR76" i="23"/>
  <c r="HR7" i="23"/>
  <c r="HR59" i="23"/>
  <c r="HR45" i="23"/>
  <c r="HR22" i="23"/>
  <c r="HR24" i="23"/>
  <c r="HR27" i="23"/>
  <c r="HR11" i="23"/>
  <c r="HR73" i="23"/>
  <c r="HR44" i="23"/>
  <c r="HR23" i="23"/>
  <c r="HR12" i="23"/>
  <c r="HR16" i="23"/>
  <c r="HR70" i="23"/>
  <c r="HR5" i="23"/>
  <c r="HR39" i="23"/>
  <c r="HR87" i="23"/>
  <c r="HR25" i="23"/>
  <c r="HR90" i="23"/>
  <c r="HR28" i="23"/>
  <c r="HR79" i="23"/>
  <c r="HR6" i="23"/>
  <c r="HR13" i="23"/>
  <c r="HR37" i="23"/>
  <c r="HR52" i="23"/>
  <c r="HR65" i="23"/>
  <c r="HR18" i="23"/>
  <c r="HR9" i="23"/>
  <c r="HR38" i="23"/>
  <c r="HR31" i="23"/>
  <c r="HR54" i="23"/>
  <c r="HR43" i="23"/>
  <c r="HR17" i="23"/>
  <c r="HR19" i="23"/>
  <c r="HR42" i="23"/>
  <c r="HR51" i="23"/>
  <c r="HR15" i="23"/>
  <c r="HR26" i="23"/>
  <c r="W95" i="23"/>
  <c r="HP93" i="23"/>
  <c r="HP90" i="23"/>
  <c r="HP94" i="23"/>
  <c r="HP88" i="23"/>
  <c r="HP87" i="23"/>
  <c r="HP85" i="23"/>
  <c r="HP83" i="23"/>
  <c r="HP76" i="23"/>
  <c r="HP82" i="23"/>
  <c r="HP81" i="23"/>
  <c r="HP91" i="23"/>
  <c r="HP86" i="23"/>
  <c r="HP74" i="23"/>
  <c r="HP72" i="23"/>
  <c r="HP64" i="23"/>
  <c r="HP80" i="23"/>
  <c r="HP71" i="23"/>
  <c r="HP43" i="23"/>
  <c r="HP29" i="23"/>
  <c r="HP78" i="23"/>
  <c r="HP63" i="23"/>
  <c r="HP51" i="23"/>
  <c r="HP40" i="23"/>
  <c r="HP79" i="23"/>
  <c r="HP89" i="23"/>
  <c r="HP75" i="23"/>
  <c r="HP60" i="23"/>
  <c r="HP69" i="23"/>
  <c r="HP67" i="23"/>
  <c r="HP65" i="23"/>
  <c r="HP66" i="23"/>
  <c r="HP59" i="23"/>
  <c r="HP39" i="23"/>
  <c r="HP38" i="23"/>
  <c r="HP27" i="23"/>
  <c r="HP26" i="23"/>
  <c r="HP53" i="23"/>
  <c r="HP84" i="23"/>
  <c r="HP62" i="23"/>
  <c r="HP70" i="23"/>
  <c r="HP57" i="23"/>
  <c r="HP55" i="23"/>
  <c r="HP28" i="23"/>
  <c r="HP13" i="23"/>
  <c r="HP10" i="23"/>
  <c r="HP7" i="23"/>
  <c r="HP4" i="23"/>
  <c r="HP44" i="23"/>
  <c r="HP68" i="23"/>
  <c r="HP23" i="23"/>
  <c r="HP15" i="23"/>
  <c r="HP50" i="23"/>
  <c r="HP31" i="23"/>
  <c r="HP30" i="23"/>
  <c r="HP24" i="23"/>
  <c r="HP22" i="23"/>
  <c r="HP34" i="23"/>
  <c r="HP33" i="23"/>
  <c r="HP32" i="23"/>
  <c r="HP16" i="23"/>
  <c r="HP47" i="23"/>
  <c r="HP48" i="23"/>
  <c r="HP46" i="23"/>
  <c r="HP11" i="23"/>
  <c r="HP54" i="23"/>
  <c r="HP42" i="23"/>
  <c r="HP56" i="23"/>
  <c r="HP52" i="23"/>
  <c r="HP36" i="23"/>
  <c r="HP35" i="23"/>
  <c r="HP25" i="23"/>
  <c r="HP5" i="23"/>
  <c r="HP19" i="23"/>
  <c r="HP12" i="23"/>
  <c r="HP58" i="23"/>
  <c r="HP21" i="23"/>
  <c r="HP45" i="23"/>
  <c r="HP37" i="23"/>
  <c r="HP17" i="23"/>
  <c r="HP92" i="23"/>
  <c r="HP18" i="23"/>
  <c r="HP41" i="23"/>
  <c r="HP8" i="23"/>
  <c r="HP73" i="23"/>
  <c r="HP61" i="23"/>
  <c r="HP20" i="23"/>
  <c r="HP9" i="23"/>
  <c r="HP77" i="23"/>
  <c r="HP6" i="23"/>
  <c r="HP49" i="23"/>
  <c r="HP14" i="23"/>
  <c r="E56" i="18"/>
  <c r="B58" i="18"/>
  <c r="D57" i="18"/>
  <c r="A58" i="18"/>
  <c r="C57" i="18"/>
  <c r="IC12" i="23"/>
  <c r="Y12" i="23" s="1"/>
  <c r="IA40" i="23"/>
  <c r="W40" i="23" s="1"/>
  <c r="IG21" i="23"/>
  <c r="AC21" i="23" s="1"/>
  <c r="IG53" i="23"/>
  <c r="AC53" i="23" s="1"/>
  <c r="IC5" i="23"/>
  <c r="Y5" i="23" s="1"/>
  <c r="IC10" i="23"/>
  <c r="Y10" i="23" s="1"/>
  <c r="IC27" i="23"/>
  <c r="Y27" i="23" s="1"/>
  <c r="IG14" i="23"/>
  <c r="AC14" i="23" s="1"/>
  <c r="IA75" i="23"/>
  <c r="W75" i="23" s="1"/>
  <c r="IC90" i="23"/>
  <c r="Y90" i="23" s="1"/>
  <c r="IG65" i="23"/>
  <c r="AC65" i="23" s="1"/>
  <c r="IA52" i="23"/>
  <c r="W52" i="23" s="1"/>
  <c r="IG20" i="23"/>
  <c r="AC20" i="23" s="1"/>
  <c r="IA58" i="23"/>
  <c r="W58" i="23" s="1"/>
  <c r="IC67" i="23"/>
  <c r="Y67" i="23" s="1"/>
  <c r="IG35" i="23"/>
  <c r="AC35" i="23" s="1"/>
  <c r="IA31" i="23"/>
  <c r="W31" i="23" s="1"/>
  <c r="IC44" i="23"/>
  <c r="Y44" i="23" s="1"/>
  <c r="IG51" i="23"/>
  <c r="AC51" i="23" s="1"/>
  <c r="IG64" i="23"/>
  <c r="AC64" i="23" s="1"/>
  <c r="IC75" i="23"/>
  <c r="Y75" i="23" s="1"/>
  <c r="IG27" i="23"/>
  <c r="AC27" i="23" s="1"/>
  <c r="IA86" i="23"/>
  <c r="W86" i="23" s="1"/>
  <c r="IG16" i="23"/>
  <c r="AC16" i="23" s="1"/>
  <c r="IG90" i="23"/>
  <c r="AC90" i="23" s="1"/>
  <c r="IA90" i="23"/>
  <c r="W90" i="23" s="1"/>
  <c r="IC56" i="23"/>
  <c r="Y56" i="23" s="1"/>
  <c r="IA66" i="23"/>
  <c r="W66" i="23" s="1"/>
  <c r="IC19" i="23"/>
  <c r="Y19" i="23" s="1"/>
  <c r="IA94" i="23"/>
  <c r="W94" i="23" s="1"/>
  <c r="IA33" i="23"/>
  <c r="W33" i="23" s="1"/>
  <c r="IG71" i="23"/>
  <c r="AC71" i="23" s="1"/>
  <c r="IA81" i="23"/>
  <c r="W81" i="23" s="1"/>
  <c r="IG25" i="23"/>
  <c r="AC25" i="23" s="1"/>
  <c r="IC7" i="23"/>
  <c r="Y7" i="23" s="1"/>
  <c r="IC15" i="23"/>
  <c r="Y15" i="23" s="1"/>
  <c r="IG89" i="23"/>
  <c r="AC89" i="23" s="1"/>
  <c r="IA69" i="23"/>
  <c r="W69" i="23" s="1"/>
  <c r="IC32" i="23"/>
  <c r="Y32" i="23" s="1"/>
  <c r="IG66" i="23"/>
  <c r="AC66" i="23" s="1"/>
  <c r="IG52" i="23"/>
  <c r="AC52" i="23" s="1"/>
  <c r="IC77" i="23"/>
  <c r="Y77" i="23" s="1"/>
  <c r="IG24" i="23"/>
  <c r="AC24" i="23" s="1"/>
  <c r="IG87" i="23"/>
  <c r="AC87" i="23" s="1"/>
  <c r="IC29" i="23"/>
  <c r="Y29" i="23" s="1"/>
  <c r="IC24" i="23"/>
  <c r="Y24" i="23" s="1"/>
  <c r="IG59" i="23"/>
  <c r="AC59" i="23" s="1"/>
  <c r="IG34" i="23"/>
  <c r="AC34" i="23" s="1"/>
  <c r="IA18" i="23"/>
  <c r="W18" i="23" s="1"/>
  <c r="IC65" i="23"/>
  <c r="Y65" i="23" s="1"/>
  <c r="IA65" i="23"/>
  <c r="W65" i="23" s="1"/>
  <c r="IC6" i="23"/>
  <c r="Y6" i="23" s="1"/>
  <c r="IG33" i="23"/>
  <c r="AC33" i="23" s="1"/>
  <c r="IA49" i="23"/>
  <c r="W49" i="23" s="1"/>
  <c r="IA59" i="23"/>
  <c r="W59" i="23" s="1"/>
  <c r="IC25" i="23"/>
  <c r="Y25" i="23" s="1"/>
  <c r="IC33" i="23"/>
  <c r="Y33" i="23" s="1"/>
  <c r="IC46" i="23"/>
  <c r="Y46" i="23" s="1"/>
  <c r="IC43" i="23"/>
  <c r="Y43" i="23" s="1"/>
  <c r="IA85" i="23"/>
  <c r="W85" i="23" s="1"/>
  <c r="IG48" i="23"/>
  <c r="AC48" i="23" s="1"/>
  <c r="IA20" i="23"/>
  <c r="W20" i="23" s="1"/>
  <c r="IC66" i="23"/>
  <c r="Y66" i="23" s="1"/>
  <c r="IC41" i="23"/>
  <c r="Y41" i="23" s="1"/>
  <c r="IA93" i="23"/>
  <c r="W93" i="23" s="1"/>
  <c r="IG11" i="23"/>
  <c r="AC11" i="23" s="1"/>
  <c r="IA63" i="23"/>
  <c r="W63" i="23" s="1"/>
  <c r="IA76" i="23"/>
  <c r="W76" i="23" s="1"/>
  <c r="IG92" i="23"/>
  <c r="AC92" i="23" s="1"/>
  <c r="IA47" i="23"/>
  <c r="W47" i="23" s="1"/>
  <c r="IC28" i="23"/>
  <c r="Y28" i="23" s="1"/>
  <c r="IA5" i="23"/>
  <c r="W5" i="23" s="1"/>
  <c r="IC20" i="23"/>
  <c r="Y20" i="23" s="1"/>
  <c r="IA57" i="23"/>
  <c r="W57" i="23" s="1"/>
  <c r="IC83" i="23"/>
  <c r="Y83" i="23" s="1"/>
  <c r="IC4" i="23"/>
  <c r="Y4" i="23" s="1"/>
  <c r="IA77" i="23"/>
  <c r="W77" i="23" s="1"/>
  <c r="IA28" i="23"/>
  <c r="W28" i="23" s="1"/>
  <c r="IG62" i="23"/>
  <c r="AC62" i="23" s="1"/>
  <c r="IC26" i="23"/>
  <c r="Y26" i="23" s="1"/>
  <c r="IA70" i="23"/>
  <c r="W70" i="23" s="1"/>
  <c r="IG91" i="23"/>
  <c r="AC91" i="23" s="1"/>
  <c r="IG83" i="23"/>
  <c r="AC83" i="23" s="1"/>
  <c r="IC21" i="23"/>
  <c r="Y21" i="23" s="1"/>
  <c r="IC60" i="23"/>
  <c r="Y60" i="23" s="1"/>
  <c r="IC80" i="23"/>
  <c r="Y80" i="23" s="1"/>
  <c r="IG22" i="23"/>
  <c r="AC22" i="23" s="1"/>
  <c r="IA55" i="23"/>
  <c r="W55" i="23" s="1"/>
  <c r="IA68" i="23"/>
  <c r="W68" i="23" s="1"/>
  <c r="IA41" i="23"/>
  <c r="W41" i="23" s="1"/>
  <c r="IC49" i="23"/>
  <c r="Y49" i="23" s="1"/>
  <c r="IA16" i="23"/>
  <c r="W16" i="23" s="1"/>
  <c r="IC91" i="23"/>
  <c r="Y91" i="23" s="1"/>
  <c r="IG37" i="23"/>
  <c r="AC37" i="23" s="1"/>
  <c r="IC16" i="23"/>
  <c r="Y16" i="23" s="1"/>
  <c r="IG19" i="23"/>
  <c r="AC19" i="23" s="1"/>
  <c r="IA88" i="23"/>
  <c r="W88" i="23" s="1"/>
  <c r="IA32" i="23"/>
  <c r="W32" i="23" s="1"/>
  <c r="IA13" i="23"/>
  <c r="W13" i="23" s="1"/>
  <c r="IA10" i="23"/>
  <c r="W10" i="23" s="1"/>
  <c r="IC36" i="23"/>
  <c r="Y36" i="23" s="1"/>
  <c r="IG15" i="23"/>
  <c r="AC15" i="23" s="1"/>
  <c r="IG30" i="23"/>
  <c r="AC30" i="23" s="1"/>
  <c r="IA72" i="23"/>
  <c r="W72" i="23" s="1"/>
  <c r="IC35" i="23"/>
  <c r="Y35" i="23" s="1"/>
  <c r="IA44" i="23"/>
  <c r="W44" i="23" s="1"/>
  <c r="IA39" i="23"/>
  <c r="W39" i="23" s="1"/>
  <c r="IA14" i="23"/>
  <c r="W14" i="23" s="1"/>
  <c r="IG73" i="23"/>
  <c r="AC73" i="23" s="1"/>
  <c r="IG49" i="23"/>
  <c r="AC49" i="23" s="1"/>
  <c r="IC59" i="23"/>
  <c r="Y59" i="23" s="1"/>
  <c r="IG31" i="23"/>
  <c r="AC31" i="23" s="1"/>
  <c r="IC47" i="23"/>
  <c r="Y47" i="23" s="1"/>
  <c r="IG40" i="23"/>
  <c r="AC40" i="23" s="1"/>
  <c r="IA30" i="23"/>
  <c r="W30" i="23" s="1"/>
  <c r="IC78" i="23"/>
  <c r="Y78" i="23" s="1"/>
  <c r="IA53" i="23"/>
  <c r="W53" i="23" s="1"/>
  <c r="IA50" i="23"/>
  <c r="W50" i="23" s="1"/>
  <c r="IC58" i="23"/>
  <c r="Y58" i="23" s="1"/>
  <c r="IC93" i="23"/>
  <c r="Y93" i="23" s="1"/>
  <c r="IA92" i="23"/>
  <c r="W92" i="23" s="1"/>
  <c r="IA91" i="23"/>
  <c r="W91" i="23" s="1"/>
  <c r="IA51" i="23"/>
  <c r="W51" i="23" s="1"/>
  <c r="IG41" i="23"/>
  <c r="AC41" i="23" s="1"/>
  <c r="IA24" i="23"/>
  <c r="W24" i="23" s="1"/>
  <c r="IA74" i="23"/>
  <c r="W74" i="23" s="1"/>
  <c r="IC48" i="23"/>
  <c r="Y48" i="23" s="1"/>
  <c r="IC55" i="23"/>
  <c r="Y55" i="23" s="1"/>
  <c r="IA8" i="23"/>
  <c r="W8" i="23" s="1"/>
  <c r="IA23" i="23"/>
  <c r="W23" i="23" s="1"/>
  <c r="IA60" i="23"/>
  <c r="W60" i="23" s="1"/>
  <c r="IG18" i="23"/>
  <c r="AC18" i="23" s="1"/>
  <c r="IC79" i="23"/>
  <c r="Y79" i="23" s="1"/>
  <c r="IG75" i="23"/>
  <c r="AC75" i="23" s="1"/>
  <c r="IC81" i="23"/>
  <c r="Y81" i="23" s="1"/>
  <c r="IG76" i="23"/>
  <c r="AC76" i="23" s="1"/>
  <c r="IG54" i="23"/>
  <c r="AC54" i="23" s="1"/>
  <c r="IC68" i="23"/>
  <c r="Y68" i="23" s="1"/>
  <c r="IG69" i="23"/>
  <c r="AC69" i="23" s="1"/>
  <c r="IC51" i="23"/>
  <c r="Y51" i="23" s="1"/>
  <c r="IG88" i="23"/>
  <c r="AC88" i="23" s="1"/>
  <c r="IC31" i="23"/>
  <c r="Y31" i="23" s="1"/>
  <c r="IC87" i="23"/>
  <c r="Y87" i="23" s="1"/>
  <c r="IA71" i="23"/>
  <c r="W71" i="23" s="1"/>
  <c r="IC39" i="23"/>
  <c r="Y39" i="23" s="1"/>
  <c r="IC53" i="23"/>
  <c r="Y53" i="23" s="1"/>
  <c r="IC30" i="23"/>
  <c r="Y30" i="23" s="1"/>
  <c r="IC34" i="23"/>
  <c r="Y34" i="23" s="1"/>
  <c r="IC38" i="23"/>
  <c r="Y38" i="23" s="1"/>
  <c r="IA54" i="23"/>
  <c r="W54" i="23" s="1"/>
  <c r="IC70" i="23"/>
  <c r="Y70" i="23" s="1"/>
  <c r="IC57" i="23"/>
  <c r="Y57" i="23" s="1"/>
  <c r="IG39" i="23"/>
  <c r="AC39" i="23" s="1"/>
  <c r="IA42" i="23"/>
  <c r="W42" i="23" s="1"/>
  <c r="IG26" i="23"/>
  <c r="AC26" i="23" s="1"/>
  <c r="IG45" i="23"/>
  <c r="AC45" i="23" s="1"/>
  <c r="IG6" i="23"/>
  <c r="AC6" i="23" s="1"/>
  <c r="IC89" i="23"/>
  <c r="Y89" i="23" s="1"/>
  <c r="IG85" i="23"/>
  <c r="AC85" i="23" s="1"/>
  <c r="IA78" i="23"/>
  <c r="W78" i="23" s="1"/>
  <c r="IA73" i="23"/>
  <c r="W73" i="23" s="1"/>
  <c r="IC42" i="23"/>
  <c r="Y42" i="23" s="1"/>
  <c r="IG67" i="23"/>
  <c r="AC67" i="23" s="1"/>
  <c r="IA89" i="23"/>
  <c r="W89" i="23" s="1"/>
  <c r="IG7" i="23"/>
  <c r="AC7" i="23" s="1"/>
  <c r="IC11" i="23"/>
  <c r="Y11" i="23" s="1"/>
  <c r="IC52" i="23"/>
  <c r="Y52" i="23" s="1"/>
  <c r="IA21" i="23"/>
  <c r="W21" i="23" s="1"/>
  <c r="IG5" i="23"/>
  <c r="AC5" i="23" s="1"/>
  <c r="IA4" i="23"/>
  <c r="W4" i="23" s="1"/>
  <c r="IG77" i="23"/>
  <c r="AC77" i="23" s="1"/>
  <c r="IA67" i="23"/>
  <c r="W67" i="23" s="1"/>
  <c r="IG82" i="23"/>
  <c r="AC82" i="23" s="1"/>
  <c r="IC62" i="23"/>
  <c r="Y62" i="23" s="1"/>
  <c r="IG44" i="23"/>
  <c r="AC44" i="23" s="1"/>
  <c r="IC63" i="23"/>
  <c r="Y63" i="23" s="1"/>
  <c r="IA35" i="23"/>
  <c r="W35" i="23" s="1"/>
  <c r="IG94" i="23"/>
  <c r="AC94" i="23" s="1"/>
  <c r="IC9" i="23"/>
  <c r="Y9" i="23" s="1"/>
  <c r="IG56" i="23"/>
  <c r="AC56" i="23" s="1"/>
  <c r="IC54" i="23"/>
  <c r="Y54" i="23" s="1"/>
  <c r="IA19" i="23"/>
  <c r="W19" i="23" s="1"/>
  <c r="IG93" i="23"/>
  <c r="AC93" i="23" s="1"/>
  <c r="IG58" i="23"/>
  <c r="AC58" i="23" s="1"/>
  <c r="IC17" i="23"/>
  <c r="Y17" i="23" s="1"/>
  <c r="IG23" i="23"/>
  <c r="AC23" i="23" s="1"/>
  <c r="IA64" i="23"/>
  <c r="W64" i="23" s="1"/>
  <c r="IA43" i="23"/>
  <c r="W43" i="23" s="1"/>
  <c r="IC82" i="23"/>
  <c r="Y82" i="23" s="1"/>
  <c r="IG86" i="23"/>
  <c r="AC86" i="23" s="1"/>
  <c r="IC85" i="23"/>
  <c r="Y85" i="23" s="1"/>
  <c r="IG74" i="23"/>
  <c r="AC74" i="23" s="1"/>
  <c r="IA84" i="23"/>
  <c r="W84" i="23" s="1"/>
  <c r="IA38" i="23"/>
  <c r="W38" i="23" s="1"/>
  <c r="IG72" i="23"/>
  <c r="AC72" i="23" s="1"/>
  <c r="IG32" i="23"/>
  <c r="AC32" i="23" s="1"/>
  <c r="IA79" i="23"/>
  <c r="W79" i="23" s="1"/>
  <c r="IG61" i="23"/>
  <c r="AC61" i="23" s="1"/>
  <c r="IA22" i="23"/>
  <c r="W22" i="23" s="1"/>
  <c r="IC61" i="23"/>
  <c r="Y61" i="23" s="1"/>
  <c r="IA25" i="23"/>
  <c r="W25" i="23" s="1"/>
  <c r="IA29" i="23"/>
  <c r="W29" i="23" s="1"/>
  <c r="IG81" i="23"/>
  <c r="AC81" i="23" s="1"/>
  <c r="IC22" i="23"/>
  <c r="Y22" i="23" s="1"/>
  <c r="IG12" i="23"/>
  <c r="AC12" i="23" s="1"/>
  <c r="IG42" i="23"/>
  <c r="AC42" i="23" s="1"/>
  <c r="IC23" i="23"/>
  <c r="Y23" i="23" s="1"/>
  <c r="IC86" i="23"/>
  <c r="Y86" i="23" s="1"/>
  <c r="IA12" i="23"/>
  <c r="W12" i="23" s="1"/>
  <c r="IG60" i="23"/>
  <c r="AC60" i="23" s="1"/>
  <c r="IG84" i="23"/>
  <c r="AC84" i="23" s="1"/>
  <c r="IA6" i="23"/>
  <c r="W6" i="23" s="1"/>
  <c r="IA34" i="23"/>
  <c r="W34" i="23" s="1"/>
  <c r="IA27" i="23"/>
  <c r="W27" i="23" s="1"/>
  <c r="IA17" i="23"/>
  <c r="W17" i="23" s="1"/>
  <c r="IC71" i="23"/>
  <c r="Y71" i="23" s="1"/>
  <c r="IG13" i="23"/>
  <c r="AC13" i="23" s="1"/>
  <c r="IA48" i="23"/>
  <c r="W48" i="23" s="1"/>
  <c r="IC69" i="23"/>
  <c r="Y69" i="23" s="1"/>
  <c r="IA56" i="23"/>
  <c r="W56" i="23" s="1"/>
  <c r="IC45" i="23"/>
  <c r="Y45" i="23" s="1"/>
  <c r="IG38" i="23"/>
  <c r="AC38" i="23" s="1"/>
  <c r="IC64" i="23"/>
  <c r="Y64" i="23" s="1"/>
  <c r="IG57" i="23"/>
  <c r="AC57" i="23" s="1"/>
  <c r="IG63" i="23"/>
  <c r="AC63" i="23" s="1"/>
  <c r="IC92" i="23"/>
  <c r="Y92" i="23" s="1"/>
  <c r="IG70" i="23"/>
  <c r="AC70" i="23" s="1"/>
  <c r="IA15" i="23"/>
  <c r="W15" i="23" s="1"/>
  <c r="IC72" i="23"/>
  <c r="Y72" i="23" s="1"/>
  <c r="IA11" i="23"/>
  <c r="W11" i="23" s="1"/>
  <c r="IC94" i="23"/>
  <c r="Y94" i="23" s="1"/>
  <c r="IA83" i="23"/>
  <c r="W83" i="23" s="1"/>
  <c r="IG79" i="23"/>
  <c r="AC79" i="23" s="1"/>
  <c r="IA45" i="23"/>
  <c r="W45" i="23" s="1"/>
  <c r="IG68" i="23"/>
  <c r="AC68" i="23" s="1"/>
  <c r="IG36" i="23"/>
  <c r="AC36" i="23" s="1"/>
  <c r="IG50" i="23"/>
  <c r="AC50" i="23" s="1"/>
  <c r="IC88" i="23"/>
  <c r="Y88" i="23" s="1"/>
  <c r="IG28" i="23"/>
  <c r="AC28" i="23" s="1"/>
  <c r="IG29" i="23"/>
  <c r="AC29" i="23" s="1"/>
  <c r="IC8" i="23"/>
  <c r="Y8" i="23" s="1"/>
  <c r="IA87" i="23"/>
  <c r="W87" i="23" s="1"/>
  <c r="IG4" i="23"/>
  <c r="AC4" i="23" s="1"/>
  <c r="IG17" i="23"/>
  <c r="AC17" i="23" s="1"/>
  <c r="IC18" i="23"/>
  <c r="Y18" i="23" s="1"/>
  <c r="IG10" i="23"/>
  <c r="AC10" i="23" s="1"/>
  <c r="IC37" i="23"/>
  <c r="Y37" i="23" s="1"/>
  <c r="IG47" i="23"/>
  <c r="AC47" i="23" s="1"/>
  <c r="IA9" i="23"/>
  <c r="W9" i="23" s="1"/>
  <c r="IC74" i="23"/>
  <c r="Y74" i="23" s="1"/>
  <c r="IA62" i="23"/>
  <c r="W62" i="23" s="1"/>
  <c r="IA36" i="23"/>
  <c r="W36" i="23" s="1"/>
  <c r="IG9" i="23"/>
  <c r="AC9" i="23" s="1"/>
  <c r="IC84" i="23"/>
  <c r="Y84" i="23" s="1"/>
  <c r="IG55" i="23"/>
  <c r="AC55" i="23" s="1"/>
  <c r="IC50" i="23"/>
  <c r="Y50" i="23" s="1"/>
  <c r="IG78" i="23"/>
  <c r="AC78" i="23" s="1"/>
  <c r="IC40" i="23"/>
  <c r="Y40" i="23" s="1"/>
  <c r="IC76" i="23"/>
  <c r="Y76" i="23" s="1"/>
  <c r="IG46" i="23"/>
  <c r="AC46" i="23" s="1"/>
  <c r="IA82" i="23"/>
  <c r="W82" i="23" s="1"/>
  <c r="IA7" i="23"/>
  <c r="W7" i="23" s="1"/>
  <c r="IC14" i="23"/>
  <c r="Y14" i="23" s="1"/>
  <c r="IG80" i="23"/>
  <c r="AC80" i="23" s="1"/>
  <c r="IG8" i="23"/>
  <c r="AC8" i="23" s="1"/>
  <c r="IA80" i="23"/>
  <c r="W80" i="23" s="1"/>
  <c r="IA26" i="23"/>
  <c r="W26" i="23" s="1"/>
  <c r="IA37" i="23"/>
  <c r="W37" i="23" s="1"/>
  <c r="IC13" i="23"/>
  <c r="Y13" i="23" s="1"/>
  <c r="IA61" i="23"/>
  <c r="W61" i="23" s="1"/>
  <c r="IA46" i="23"/>
  <c r="W46" i="23" s="1"/>
  <c r="IG43" i="23"/>
  <c r="AC43" i="23" s="1"/>
  <c r="IC73" i="23"/>
  <c r="Y73" i="23" s="1"/>
  <c r="J56" i="18" l="1"/>
  <c r="I56" i="18"/>
  <c r="H56" i="18"/>
  <c r="G56" i="18"/>
  <c r="F56" i="18"/>
  <c r="K55" i="18"/>
  <c r="HZ95" i="23"/>
  <c r="HZ96" i="23"/>
  <c r="HZ97" i="23"/>
  <c r="IH96" i="23"/>
  <c r="AD96" i="23" s="1"/>
  <c r="IH97" i="23"/>
  <c r="AD97" i="23" s="1"/>
  <c r="IH98" i="23"/>
  <c r="AD98" i="23" s="1"/>
  <c r="IH95" i="23"/>
  <c r="AD95" i="23" s="1"/>
  <c r="II96" i="23"/>
  <c r="AE96" i="23" s="1"/>
  <c r="II97" i="23"/>
  <c r="AE97" i="23" s="1"/>
  <c r="II98" i="23"/>
  <c r="AE98" i="23" s="1"/>
  <c r="II95" i="23"/>
  <c r="AE95" i="23" s="1"/>
  <c r="IE96" i="23"/>
  <c r="IE97" i="23"/>
  <c r="IE98" i="23"/>
  <c r="IE95" i="23"/>
  <c r="ID96" i="23"/>
  <c r="Z96" i="23" s="1"/>
  <c r="ID97" i="23"/>
  <c r="Z97" i="23" s="1"/>
  <c r="ID98" i="23"/>
  <c r="Z98" i="23" s="1"/>
  <c r="ID95" i="23"/>
  <c r="IB96" i="23"/>
  <c r="X96" i="23" s="1"/>
  <c r="IB97" i="23"/>
  <c r="X97" i="23" s="1"/>
  <c r="IB98" i="23"/>
  <c r="X98" i="23" s="1"/>
  <c r="IB95" i="23"/>
  <c r="X95" i="23" s="1"/>
  <c r="IB5" i="23"/>
  <c r="X5" i="23" s="1"/>
  <c r="IB89" i="23"/>
  <c r="X89" i="23" s="1"/>
  <c r="IB90" i="23"/>
  <c r="X90" i="23" s="1"/>
  <c r="IB55" i="23"/>
  <c r="X55" i="23" s="1"/>
  <c r="IB31" i="23"/>
  <c r="X31" i="23" s="1"/>
  <c r="IB67" i="23"/>
  <c r="X67" i="23" s="1"/>
  <c r="IB19" i="23"/>
  <c r="X19" i="23" s="1"/>
  <c r="IB47" i="23"/>
  <c r="X47" i="23" s="1"/>
  <c r="IB70" i="23"/>
  <c r="X70" i="23" s="1"/>
  <c r="IB65" i="23"/>
  <c r="X65" i="23" s="1"/>
  <c r="IB51" i="23"/>
  <c r="X51" i="23" s="1"/>
  <c r="IB48" i="23"/>
  <c r="X48" i="23" s="1"/>
  <c r="IB18" i="23"/>
  <c r="X18" i="23" s="1"/>
  <c r="IB26" i="23"/>
  <c r="X26" i="23" s="1"/>
  <c r="IB17" i="23"/>
  <c r="X17" i="23" s="1"/>
  <c r="IB28" i="23"/>
  <c r="X28" i="23" s="1"/>
  <c r="IB50" i="23"/>
  <c r="X50" i="23" s="1"/>
  <c r="IB27" i="23"/>
  <c r="X27" i="23" s="1"/>
  <c r="IB81" i="23"/>
  <c r="X81" i="23" s="1"/>
  <c r="IB30" i="23"/>
  <c r="X30" i="23" s="1"/>
  <c r="IB73" i="23"/>
  <c r="X73" i="23" s="1"/>
  <c r="IB78" i="23"/>
  <c r="X78" i="23" s="1"/>
  <c r="IB34" i="23"/>
  <c r="X34" i="23" s="1"/>
  <c r="IB93" i="23"/>
  <c r="X93" i="23" s="1"/>
  <c r="IB58" i="23"/>
  <c r="X58" i="23" s="1"/>
  <c r="IB54" i="23"/>
  <c r="X54" i="23" s="1"/>
  <c r="IB75" i="23"/>
  <c r="X75" i="23" s="1"/>
  <c r="IB68" i="23"/>
  <c r="X68" i="23" s="1"/>
  <c r="IB11" i="23"/>
  <c r="X11" i="23" s="1"/>
  <c r="IB46" i="23"/>
  <c r="X46" i="23" s="1"/>
  <c r="IB38" i="23"/>
  <c r="X38" i="23" s="1"/>
  <c r="IB49" i="23"/>
  <c r="X49" i="23" s="1"/>
  <c r="IB59" i="23"/>
  <c r="X59" i="23" s="1"/>
  <c r="IB88" i="23"/>
  <c r="X88" i="23" s="1"/>
  <c r="IB62" i="23"/>
  <c r="X62" i="23" s="1"/>
  <c r="IB52" i="23"/>
  <c r="X52" i="23" s="1"/>
  <c r="IB16" i="23"/>
  <c r="X16" i="23" s="1"/>
  <c r="IB8" i="23"/>
  <c r="X8" i="23" s="1"/>
  <c r="IB44" i="23"/>
  <c r="X44" i="23" s="1"/>
  <c r="IB82" i="23"/>
  <c r="X82" i="23" s="1"/>
  <c r="IB23" i="23"/>
  <c r="X23" i="23" s="1"/>
  <c r="IB9" i="23"/>
  <c r="X9" i="23" s="1"/>
  <c r="IB79" i="23"/>
  <c r="X79" i="23" s="1"/>
  <c r="IB39" i="23"/>
  <c r="X39" i="23" s="1"/>
  <c r="IB69" i="23"/>
  <c r="X69" i="23" s="1"/>
  <c r="IB24" i="23"/>
  <c r="X24" i="23" s="1"/>
  <c r="IB57" i="23"/>
  <c r="X57" i="23" s="1"/>
  <c r="IB7" i="23"/>
  <c r="X7" i="23" s="1"/>
  <c r="IB60" i="23"/>
  <c r="X60" i="23" s="1"/>
  <c r="IB43" i="23"/>
  <c r="X43" i="23" s="1"/>
  <c r="IB72" i="23"/>
  <c r="X72" i="23" s="1"/>
  <c r="IB10" i="23"/>
  <c r="X10" i="23" s="1"/>
  <c r="IB33" i="23"/>
  <c r="X33" i="23" s="1"/>
  <c r="IB61" i="23"/>
  <c r="X61" i="23" s="1"/>
  <c r="IB6" i="23"/>
  <c r="X6" i="23" s="1"/>
  <c r="IB84" i="23"/>
  <c r="X84" i="23" s="1"/>
  <c r="IB87" i="23"/>
  <c r="X87" i="23" s="1"/>
  <c r="IB83" i="23"/>
  <c r="X83" i="23" s="1"/>
  <c r="IB85" i="23"/>
  <c r="X85" i="23" s="1"/>
  <c r="IB40" i="23"/>
  <c r="X40" i="23" s="1"/>
  <c r="IB66" i="23"/>
  <c r="X66" i="23" s="1"/>
  <c r="IB29" i="23"/>
  <c r="X29" i="23" s="1"/>
  <c r="IB13" i="23"/>
  <c r="X13" i="23" s="1"/>
  <c r="IB53" i="23"/>
  <c r="X53" i="23" s="1"/>
  <c r="IB94" i="23"/>
  <c r="X94" i="23" s="1"/>
  <c r="IB22" i="23"/>
  <c r="X22" i="23" s="1"/>
  <c r="IB77" i="23"/>
  <c r="X77" i="23" s="1"/>
  <c r="IB25" i="23"/>
  <c r="X25" i="23" s="1"/>
  <c r="IB80" i="23"/>
  <c r="X80" i="23" s="1"/>
  <c r="IB21" i="23"/>
  <c r="X21" i="23" s="1"/>
  <c r="IB14" i="23"/>
  <c r="X14" i="23" s="1"/>
  <c r="IB74" i="23"/>
  <c r="X74" i="23" s="1"/>
  <c r="IB32" i="23"/>
  <c r="X32" i="23" s="1"/>
  <c r="IB76" i="23"/>
  <c r="X76" i="23" s="1"/>
  <c r="IB91" i="23"/>
  <c r="X91" i="23" s="1"/>
  <c r="IB37" i="23"/>
  <c r="X37" i="23" s="1"/>
  <c r="IB63" i="23"/>
  <c r="X63" i="23" s="1"/>
  <c r="IB45" i="23"/>
  <c r="X45" i="23" s="1"/>
  <c r="IB20" i="23"/>
  <c r="X20" i="23" s="1"/>
  <c r="IB56" i="23"/>
  <c r="X56" i="23" s="1"/>
  <c r="IB71" i="23"/>
  <c r="X71" i="23" s="1"/>
  <c r="IB92" i="23"/>
  <c r="X92" i="23" s="1"/>
  <c r="IB35" i="23"/>
  <c r="X35" i="23" s="1"/>
  <c r="IB86" i="23"/>
  <c r="X86" i="23" s="1"/>
  <c r="IB42" i="23"/>
  <c r="X42" i="23" s="1"/>
  <c r="IB4" i="23"/>
  <c r="X4" i="23" s="1"/>
  <c r="IB12" i="23"/>
  <c r="X12" i="23" s="1"/>
  <c r="IB36" i="23"/>
  <c r="X36" i="23" s="1"/>
  <c r="IB15" i="23"/>
  <c r="X15" i="23" s="1"/>
  <c r="IB64" i="23"/>
  <c r="X64" i="23" s="1"/>
  <c r="IB41" i="23"/>
  <c r="X41" i="23" s="1"/>
  <c r="IF96" i="23"/>
  <c r="AB96" i="23" s="1"/>
  <c r="IF97" i="23"/>
  <c r="AB97" i="23" s="1"/>
  <c r="IF98" i="23"/>
  <c r="AB98" i="23" s="1"/>
  <c r="IF95" i="23"/>
  <c r="AB95" i="23" s="1"/>
  <c r="IF12" i="23"/>
  <c r="AB12" i="23" s="1"/>
  <c r="IF67" i="23"/>
  <c r="AB67" i="23" s="1"/>
  <c r="IF11" i="23"/>
  <c r="AB11" i="23" s="1"/>
  <c r="IF65" i="23"/>
  <c r="AB65" i="23" s="1"/>
  <c r="IF19" i="23"/>
  <c r="AB19" i="23" s="1"/>
  <c r="IF89" i="23"/>
  <c r="AB89" i="23" s="1"/>
  <c r="IF6" i="23"/>
  <c r="AB6" i="23" s="1"/>
  <c r="IF4" i="23"/>
  <c r="AB4" i="23" s="1"/>
  <c r="IF93" i="23"/>
  <c r="AB93" i="23" s="1"/>
  <c r="IF69" i="23"/>
  <c r="AB69" i="23" s="1"/>
  <c r="IF90" i="23"/>
  <c r="AB90" i="23" s="1"/>
  <c r="IF38" i="23"/>
  <c r="AB38" i="23" s="1"/>
  <c r="IF26" i="23"/>
  <c r="AB26" i="23" s="1"/>
  <c r="IF21" i="23"/>
  <c r="AB21" i="23" s="1"/>
  <c r="IF78" i="23"/>
  <c r="AB78" i="23" s="1"/>
  <c r="IF52" i="23"/>
  <c r="AB52" i="23" s="1"/>
  <c r="IF64" i="23"/>
  <c r="AB64" i="23" s="1"/>
  <c r="IF45" i="23"/>
  <c r="AB45" i="23" s="1"/>
  <c r="IF86" i="23"/>
  <c r="AB86" i="23" s="1"/>
  <c r="IF15" i="23"/>
  <c r="AB15" i="23" s="1"/>
  <c r="IF59" i="23"/>
  <c r="AB59" i="23" s="1"/>
  <c r="IF56" i="23"/>
  <c r="AB56" i="23" s="1"/>
  <c r="IF44" i="23"/>
  <c r="AB44" i="23" s="1"/>
  <c r="IF51" i="23"/>
  <c r="AB51" i="23" s="1"/>
  <c r="IF62" i="23"/>
  <c r="AB62" i="23" s="1"/>
  <c r="IF73" i="23"/>
  <c r="AB73" i="23" s="1"/>
  <c r="IF13" i="23"/>
  <c r="AB13" i="23" s="1"/>
  <c r="IF35" i="23"/>
  <c r="AB35" i="23" s="1"/>
  <c r="IF47" i="23"/>
  <c r="AB47" i="23" s="1"/>
  <c r="IF75" i="23"/>
  <c r="AB75" i="23" s="1"/>
  <c r="IF63" i="23"/>
  <c r="AB63" i="23" s="1"/>
  <c r="IF34" i="23"/>
  <c r="AB34" i="23" s="1"/>
  <c r="IF14" i="23"/>
  <c r="AB14" i="23" s="1"/>
  <c r="IF29" i="23"/>
  <c r="AB29" i="23" s="1"/>
  <c r="IF70" i="23"/>
  <c r="AB70" i="23" s="1"/>
  <c r="IF43" i="23"/>
  <c r="AB43" i="23" s="1"/>
  <c r="IF94" i="23"/>
  <c r="AB94" i="23" s="1"/>
  <c r="IF91" i="23"/>
  <c r="AB91" i="23" s="1"/>
  <c r="IF58" i="23"/>
  <c r="AB58" i="23" s="1"/>
  <c r="IF61" i="23"/>
  <c r="AB61" i="23" s="1"/>
  <c r="IF7" i="23"/>
  <c r="AB7" i="23" s="1"/>
  <c r="IF81" i="23"/>
  <c r="AB81" i="23" s="1"/>
  <c r="IF50" i="23"/>
  <c r="AB50" i="23" s="1"/>
  <c r="IF28" i="23"/>
  <c r="AB28" i="23" s="1"/>
  <c r="IF66" i="23"/>
  <c r="AB66" i="23" s="1"/>
  <c r="IF92" i="23"/>
  <c r="AB92" i="23" s="1"/>
  <c r="IF18" i="23"/>
  <c r="AB18" i="23" s="1"/>
  <c r="IF57" i="23"/>
  <c r="AB57" i="23" s="1"/>
  <c r="IF22" i="23"/>
  <c r="AB22" i="23" s="1"/>
  <c r="IF80" i="23"/>
  <c r="AB80" i="23" s="1"/>
  <c r="IF49" i="23"/>
  <c r="AB49" i="23" s="1"/>
  <c r="IF48" i="23"/>
  <c r="AB48" i="23" s="1"/>
  <c r="IF9" i="23"/>
  <c r="AB9" i="23" s="1"/>
  <c r="IF42" i="23"/>
  <c r="AB42" i="23" s="1"/>
  <c r="IF8" i="23"/>
  <c r="AB8" i="23" s="1"/>
  <c r="IF88" i="23"/>
  <c r="AB88" i="23" s="1"/>
  <c r="IF39" i="23"/>
  <c r="AB39" i="23" s="1"/>
  <c r="IF72" i="23"/>
  <c r="AB72" i="23" s="1"/>
  <c r="IF55" i="23"/>
  <c r="AB55" i="23" s="1"/>
  <c r="IF27" i="23"/>
  <c r="AB27" i="23" s="1"/>
  <c r="IF76" i="23"/>
  <c r="AB76" i="23" s="1"/>
  <c r="IF37" i="23"/>
  <c r="AB37" i="23" s="1"/>
  <c r="IF71" i="23"/>
  <c r="AB71" i="23" s="1"/>
  <c r="IF30" i="23"/>
  <c r="AB30" i="23" s="1"/>
  <c r="IF25" i="23"/>
  <c r="AB25" i="23" s="1"/>
  <c r="IF10" i="23"/>
  <c r="AB10" i="23" s="1"/>
  <c r="IF46" i="23"/>
  <c r="AB46" i="23" s="1"/>
  <c r="IF83" i="23"/>
  <c r="AB83" i="23" s="1"/>
  <c r="IF87" i="23"/>
  <c r="AB87" i="23" s="1"/>
  <c r="IF54" i="23"/>
  <c r="AB54" i="23" s="1"/>
  <c r="IF79" i="23"/>
  <c r="AB79" i="23" s="1"/>
  <c r="IF74" i="23"/>
  <c r="AB74" i="23" s="1"/>
  <c r="IF16" i="23"/>
  <c r="AB16" i="23" s="1"/>
  <c r="IF31" i="23"/>
  <c r="AB31" i="23" s="1"/>
  <c r="IF23" i="23"/>
  <c r="AB23" i="23" s="1"/>
  <c r="IF53" i="23"/>
  <c r="AB53" i="23" s="1"/>
  <c r="IF40" i="23"/>
  <c r="AB40" i="23" s="1"/>
  <c r="IF17" i="23"/>
  <c r="AB17" i="23" s="1"/>
  <c r="IF36" i="23"/>
  <c r="AB36" i="23" s="1"/>
  <c r="IF84" i="23"/>
  <c r="AB84" i="23" s="1"/>
  <c r="IF32" i="23"/>
  <c r="AB32" i="23" s="1"/>
  <c r="IF20" i="23"/>
  <c r="AB20" i="23" s="1"/>
  <c r="IF41" i="23"/>
  <c r="AB41" i="23" s="1"/>
  <c r="IF24" i="23"/>
  <c r="AB24" i="23" s="1"/>
  <c r="IF33" i="23"/>
  <c r="AB33" i="23" s="1"/>
  <c r="IF60" i="23"/>
  <c r="AB60" i="23" s="1"/>
  <c r="IF85" i="23"/>
  <c r="AB85" i="23" s="1"/>
  <c r="IF5" i="23"/>
  <c r="AB5" i="23" s="1"/>
  <c r="IF68" i="23"/>
  <c r="AB68" i="23" s="1"/>
  <c r="IF82" i="23"/>
  <c r="AB82" i="23" s="1"/>
  <c r="IF77" i="23"/>
  <c r="AB77" i="23" s="1"/>
  <c r="W98" i="23"/>
  <c r="AG98" i="23"/>
  <c r="AA97" i="23"/>
  <c r="AA96" i="23"/>
  <c r="AG97" i="23"/>
  <c r="V97" i="23" s="1" a="1"/>
  <c r="V97" i="23" s="1"/>
  <c r="AG96" i="23"/>
  <c r="V96" i="23" s="1" a="1"/>
  <c r="V96" i="23" s="1"/>
  <c r="Z95" i="23"/>
  <c r="AA95" i="23" s="1"/>
  <c r="HZ86" i="23"/>
  <c r="HZ87" i="23"/>
  <c r="HZ78" i="23"/>
  <c r="HZ75" i="23"/>
  <c r="HZ72" i="23"/>
  <c r="HZ69" i="23"/>
  <c r="HZ66" i="23"/>
  <c r="HZ63" i="23"/>
  <c r="HZ60" i="23"/>
  <c r="HZ91" i="23"/>
  <c r="HZ94" i="23"/>
  <c r="HZ92" i="23"/>
  <c r="HZ85" i="23"/>
  <c r="HZ84" i="23"/>
  <c r="HZ83" i="23"/>
  <c r="HZ88" i="23"/>
  <c r="HZ59" i="23"/>
  <c r="HZ93" i="23"/>
  <c r="HZ56" i="23"/>
  <c r="HZ70" i="23"/>
  <c r="HZ38" i="23"/>
  <c r="HZ25" i="23"/>
  <c r="HZ22" i="23"/>
  <c r="HZ19" i="23"/>
  <c r="HZ16" i="23"/>
  <c r="HZ71" i="23"/>
  <c r="HZ52" i="23"/>
  <c r="HZ49" i="23"/>
  <c r="HZ35" i="23"/>
  <c r="HZ82" i="23"/>
  <c r="HZ81" i="23"/>
  <c r="HZ67" i="23"/>
  <c r="HZ89" i="23"/>
  <c r="HZ80" i="23"/>
  <c r="HZ76" i="23"/>
  <c r="HZ74" i="23"/>
  <c r="HZ73" i="23"/>
  <c r="HZ64" i="23"/>
  <c r="HZ77" i="23"/>
  <c r="HZ79" i="23"/>
  <c r="HZ68" i="23"/>
  <c r="HZ62" i="23"/>
  <c r="HZ55" i="23"/>
  <c r="HZ58" i="23"/>
  <c r="HZ32" i="23"/>
  <c r="HZ48" i="23"/>
  <c r="HZ31" i="23"/>
  <c r="HZ30" i="23"/>
  <c r="HZ34" i="23"/>
  <c r="HZ33" i="23"/>
  <c r="HZ90" i="23"/>
  <c r="HZ46" i="23"/>
  <c r="HZ45" i="23"/>
  <c r="HZ65" i="23"/>
  <c r="HZ47" i="23"/>
  <c r="HZ61" i="23"/>
  <c r="HZ40" i="23"/>
  <c r="HZ20" i="23"/>
  <c r="HZ14" i="23"/>
  <c r="HZ13" i="23"/>
  <c r="HZ10" i="23"/>
  <c r="HZ7" i="23"/>
  <c r="HZ4" i="23"/>
  <c r="HZ39" i="23"/>
  <c r="HZ28" i="23"/>
  <c r="HZ5" i="23"/>
  <c r="HZ21" i="23"/>
  <c r="HZ54" i="23"/>
  <c r="HZ53" i="23"/>
  <c r="HZ51" i="23"/>
  <c r="HZ11" i="23"/>
  <c r="HZ44" i="23"/>
  <c r="HZ15" i="23"/>
  <c r="HZ9" i="23"/>
  <c r="HZ6" i="23"/>
  <c r="HZ23" i="23"/>
  <c r="HZ50" i="23"/>
  <c r="HZ41" i="23"/>
  <c r="HZ29" i="23"/>
  <c r="HZ27" i="23"/>
  <c r="HZ26" i="23"/>
  <c r="HZ18" i="23"/>
  <c r="HZ12" i="23"/>
  <c r="HZ57" i="23"/>
  <c r="HZ42" i="23"/>
  <c r="HZ24" i="23"/>
  <c r="HZ43" i="23"/>
  <c r="HZ36" i="23"/>
  <c r="HZ37" i="23"/>
  <c r="HZ8" i="23"/>
  <c r="HZ17" i="23"/>
  <c r="E57" i="18"/>
  <c r="B59" i="18"/>
  <c r="D58" i="18"/>
  <c r="A59" i="18"/>
  <c r="C58" i="18"/>
  <c r="II22" i="23"/>
  <c r="AE22" i="23" s="1"/>
  <c r="IH91" i="23"/>
  <c r="AD91" i="23" s="1"/>
  <c r="ID26" i="23"/>
  <c r="Z26" i="23" s="1"/>
  <c r="IH73" i="23"/>
  <c r="AD73" i="23" s="1"/>
  <c r="II16" i="23"/>
  <c r="AE16" i="23" s="1"/>
  <c r="IH68" i="23"/>
  <c r="AD68" i="23" s="1"/>
  <c r="ID20" i="23"/>
  <c r="Z20" i="23" s="1"/>
  <c r="IE37" i="23"/>
  <c r="II49" i="23"/>
  <c r="AE49" i="23" s="1"/>
  <c r="ID38" i="23"/>
  <c r="Z38" i="23" s="1"/>
  <c r="II82" i="23"/>
  <c r="AE82" i="23" s="1"/>
  <c r="IH67" i="23"/>
  <c r="AD67" i="23" s="1"/>
  <c r="ID14" i="23"/>
  <c r="Z14" i="23" s="1"/>
  <c r="IH41" i="23"/>
  <c r="AD41" i="23" s="1"/>
  <c r="II50" i="23"/>
  <c r="AE50" i="23" s="1"/>
  <c r="II14" i="23"/>
  <c r="AE14" i="23" s="1"/>
  <c r="II54" i="23"/>
  <c r="AE54" i="23" s="1"/>
  <c r="ID16" i="23"/>
  <c r="Z16" i="23" s="1"/>
  <c r="ID31" i="23"/>
  <c r="Z31" i="23" s="1"/>
  <c r="ID46" i="23"/>
  <c r="Z46" i="23" s="1"/>
  <c r="ID12" i="23"/>
  <c r="Z12" i="23" s="1"/>
  <c r="IH83" i="23"/>
  <c r="AD83" i="23" s="1"/>
  <c r="IE60" i="23"/>
  <c r="II47" i="23"/>
  <c r="AE47" i="23" s="1"/>
  <c r="II45" i="23"/>
  <c r="AE45" i="23" s="1"/>
  <c r="II18" i="23"/>
  <c r="AE18" i="23" s="1"/>
  <c r="II21" i="23"/>
  <c r="AE21" i="23" s="1"/>
  <c r="II61" i="23"/>
  <c r="AE61" i="23" s="1"/>
  <c r="ID72" i="23"/>
  <c r="Z72" i="23" s="1"/>
  <c r="IH71" i="23"/>
  <c r="AD71" i="23" s="1"/>
  <c r="IE61" i="23"/>
  <c r="IH76" i="23"/>
  <c r="AD76" i="23" s="1"/>
  <c r="IE71" i="23"/>
  <c r="ID84" i="23"/>
  <c r="Z84" i="23" s="1"/>
  <c r="IH23" i="23"/>
  <c r="AD23" i="23" s="1"/>
  <c r="ID59" i="23"/>
  <c r="Z59" i="23" s="1"/>
  <c r="IE18" i="23"/>
  <c r="II24" i="23"/>
  <c r="AE24" i="23" s="1"/>
  <c r="IH12" i="23"/>
  <c r="AD12" i="23" s="1"/>
  <c r="IE88" i="23"/>
  <c r="ID79" i="23"/>
  <c r="Z79" i="23" s="1"/>
  <c r="IH37" i="23"/>
  <c r="AD37" i="23" s="1"/>
  <c r="IE64" i="23"/>
  <c r="IH39" i="23"/>
  <c r="AD39" i="23" s="1"/>
  <c r="ID37" i="23"/>
  <c r="Z37" i="23" s="1"/>
  <c r="IH45" i="23"/>
  <c r="AD45" i="23" s="1"/>
  <c r="ID27" i="23"/>
  <c r="Z27" i="23" s="1"/>
  <c r="IE24" i="23"/>
  <c r="IH13" i="23"/>
  <c r="AD13" i="23" s="1"/>
  <c r="II8" i="23"/>
  <c r="AE8" i="23" s="1"/>
  <c r="IE67" i="23"/>
  <c r="IE11" i="23"/>
  <c r="II71" i="23"/>
  <c r="AE71" i="23" s="1"/>
  <c r="IH59" i="23"/>
  <c r="AD59" i="23" s="1"/>
  <c r="II67" i="23"/>
  <c r="AE67" i="23" s="1"/>
  <c r="IH62" i="23"/>
  <c r="AD62" i="23" s="1"/>
  <c r="ID76" i="23"/>
  <c r="Z76" i="23" s="1"/>
  <c r="IE34" i="23"/>
  <c r="II92" i="23"/>
  <c r="AE92" i="23" s="1"/>
  <c r="IH54" i="23"/>
  <c r="AD54" i="23" s="1"/>
  <c r="ID42" i="23"/>
  <c r="Z42" i="23" s="1"/>
  <c r="ID87" i="23"/>
  <c r="Z87" i="23" s="1"/>
  <c r="IE56" i="23"/>
  <c r="ID29" i="23"/>
  <c r="Z29" i="23" s="1"/>
  <c r="II10" i="23"/>
  <c r="AE10" i="23" s="1"/>
  <c r="IH7" i="23"/>
  <c r="AD7" i="23" s="1"/>
  <c r="ID21" i="23"/>
  <c r="Z21" i="23" s="1"/>
  <c r="IH18" i="23"/>
  <c r="AD18" i="23" s="1"/>
  <c r="IH33" i="23"/>
  <c r="AD33" i="23" s="1"/>
  <c r="IH27" i="23"/>
  <c r="AD27" i="23" s="1"/>
  <c r="II53" i="23"/>
  <c r="AE53" i="23" s="1"/>
  <c r="II46" i="23"/>
  <c r="AE46" i="23" s="1"/>
  <c r="ID94" i="23"/>
  <c r="Z94" i="23" s="1"/>
  <c r="II66" i="23"/>
  <c r="AE66" i="23" s="1"/>
  <c r="ID70" i="23"/>
  <c r="Z70" i="23" s="1"/>
  <c r="IH74" i="23"/>
  <c r="AD74" i="23" s="1"/>
  <c r="ID61" i="23"/>
  <c r="Z61" i="23" s="1"/>
  <c r="IH58" i="23"/>
  <c r="AD58" i="23" s="1"/>
  <c r="II31" i="23"/>
  <c r="AE31" i="23" s="1"/>
  <c r="II9" i="23"/>
  <c r="AE9" i="23" s="1"/>
  <c r="II57" i="23"/>
  <c r="AE57" i="23" s="1"/>
  <c r="II81" i="23"/>
  <c r="AE81" i="23" s="1"/>
  <c r="IH72" i="23"/>
  <c r="AD72" i="23" s="1"/>
  <c r="IE73" i="23"/>
  <c r="ID85" i="23"/>
  <c r="Z85" i="23" s="1"/>
  <c r="ID34" i="23"/>
  <c r="Z34" i="23" s="1"/>
  <c r="IE9" i="23"/>
  <c r="IE26" i="23"/>
  <c r="IH60" i="23"/>
  <c r="AD60" i="23" s="1"/>
  <c r="IH40" i="23"/>
  <c r="AD40" i="23" s="1"/>
  <c r="IH49" i="23"/>
  <c r="AD49" i="23" s="1"/>
  <c r="IH20" i="23"/>
  <c r="AD20" i="23" s="1"/>
  <c r="IH52" i="23"/>
  <c r="AD52" i="23" s="1"/>
  <c r="II42" i="23"/>
  <c r="AE42" i="23" s="1"/>
  <c r="ID91" i="23"/>
  <c r="Z91" i="23" s="1"/>
  <c r="ID30" i="23"/>
  <c r="Z30" i="23" s="1"/>
  <c r="ID52" i="23"/>
  <c r="Z52" i="23" s="1"/>
  <c r="II87" i="23"/>
  <c r="AE87" i="23" s="1"/>
  <c r="ID6" i="23"/>
  <c r="Z6" i="23" s="1"/>
  <c r="IE74" i="23"/>
  <c r="II39" i="23"/>
  <c r="AE39" i="23" s="1"/>
  <c r="IE86" i="23"/>
  <c r="IH38" i="23"/>
  <c r="AD38" i="23" s="1"/>
  <c r="IH34" i="23"/>
  <c r="AD34" i="23" s="1"/>
  <c r="ID15" i="23"/>
  <c r="Z15" i="23" s="1"/>
  <c r="II20" i="23"/>
  <c r="AE20" i="23" s="1"/>
  <c r="II41" i="23"/>
  <c r="AE41" i="23" s="1"/>
  <c r="ID65" i="23"/>
  <c r="Z65" i="23" s="1"/>
  <c r="ID41" i="23"/>
  <c r="Z41" i="23" s="1"/>
  <c r="IH14" i="23"/>
  <c r="AD14" i="23" s="1"/>
  <c r="II32" i="23"/>
  <c r="AE32" i="23" s="1"/>
  <c r="IE93" i="23"/>
  <c r="ID11" i="23"/>
  <c r="Z11" i="23" s="1"/>
  <c r="IH57" i="23"/>
  <c r="AD57" i="23" s="1"/>
  <c r="IH55" i="23"/>
  <c r="AD55" i="23" s="1"/>
  <c r="ID51" i="23"/>
  <c r="Z51" i="23" s="1"/>
  <c r="ID58" i="23"/>
  <c r="Z58" i="23" s="1"/>
  <c r="IE13" i="23"/>
  <c r="IE12" i="23"/>
  <c r="IH50" i="23"/>
  <c r="AD50" i="23" s="1"/>
  <c r="IH51" i="23"/>
  <c r="AD51" i="23" s="1"/>
  <c r="IE72" i="23"/>
  <c r="II6" i="23"/>
  <c r="AE6" i="23" s="1"/>
  <c r="IE33" i="23"/>
  <c r="ID23" i="23"/>
  <c r="Z23" i="23" s="1"/>
  <c r="IH28" i="23"/>
  <c r="AD28" i="23" s="1"/>
  <c r="IE8" i="23"/>
  <c r="ID32" i="23"/>
  <c r="Z32" i="23" s="1"/>
  <c r="II43" i="23"/>
  <c r="AE43" i="23" s="1"/>
  <c r="IE10" i="23"/>
  <c r="ID64" i="23"/>
  <c r="Z64" i="23" s="1"/>
  <c r="IH94" i="23"/>
  <c r="AD94" i="23" s="1"/>
  <c r="ID7" i="23"/>
  <c r="Z7" i="23" s="1"/>
  <c r="IH78" i="23"/>
  <c r="AD78" i="23" s="1"/>
  <c r="ID92" i="23"/>
  <c r="Z92" i="23" s="1"/>
  <c r="ID35" i="23"/>
  <c r="Z35" i="23" s="1"/>
  <c r="ID86" i="23"/>
  <c r="Z86" i="23" s="1"/>
  <c r="II52" i="23"/>
  <c r="AE52" i="23" s="1"/>
  <c r="ID25" i="23"/>
  <c r="Z25" i="23" s="1"/>
  <c r="II26" i="23"/>
  <c r="AE26" i="23" s="1"/>
  <c r="ID75" i="23"/>
  <c r="Z75" i="23" s="1"/>
  <c r="II59" i="23"/>
  <c r="AE59" i="23" s="1"/>
  <c r="IH89" i="23"/>
  <c r="AD89" i="23" s="1"/>
  <c r="ID10" i="23"/>
  <c r="Z10" i="23" s="1"/>
  <c r="IE51" i="23"/>
  <c r="II56" i="23"/>
  <c r="AE56" i="23" s="1"/>
  <c r="IH80" i="23"/>
  <c r="AD80" i="23" s="1"/>
  <c r="ID66" i="23"/>
  <c r="Z66" i="23" s="1"/>
  <c r="ID9" i="23"/>
  <c r="Z9" i="23" s="1"/>
  <c r="IE53" i="23"/>
  <c r="ID88" i="23"/>
  <c r="Z88" i="23" s="1"/>
  <c r="II90" i="23"/>
  <c r="AE90" i="23" s="1"/>
  <c r="IH47" i="23"/>
  <c r="AD47" i="23" s="1"/>
  <c r="ID18" i="23"/>
  <c r="Z18" i="23" s="1"/>
  <c r="IE14" i="23"/>
  <c r="IH35" i="23"/>
  <c r="AD35" i="23" s="1"/>
  <c r="IH11" i="23"/>
  <c r="AD11" i="23" s="1"/>
  <c r="II73" i="23"/>
  <c r="AE73" i="23" s="1"/>
  <c r="II78" i="23"/>
  <c r="AE78" i="23" s="1"/>
  <c r="ID33" i="23"/>
  <c r="Z33" i="23" s="1"/>
  <c r="IH24" i="23"/>
  <c r="AD24" i="23" s="1"/>
  <c r="II76" i="23"/>
  <c r="AE76" i="23" s="1"/>
  <c r="IH84" i="23"/>
  <c r="AD84" i="23" s="1"/>
  <c r="ID80" i="23"/>
  <c r="Z80" i="23" s="1"/>
  <c r="IH56" i="23"/>
  <c r="AD56" i="23" s="1"/>
  <c r="II84" i="23"/>
  <c r="AE84" i="23" s="1"/>
  <c r="IH46" i="23"/>
  <c r="AD46" i="23" s="1"/>
  <c r="IH93" i="23"/>
  <c r="AD93" i="23" s="1"/>
  <c r="II36" i="23"/>
  <c r="AE36" i="23" s="1"/>
  <c r="IE39" i="23"/>
  <c r="IE22" i="23"/>
  <c r="ID53" i="23"/>
  <c r="Z53" i="23" s="1"/>
  <c r="II35" i="23"/>
  <c r="AE35" i="23" s="1"/>
  <c r="IE66" i="23"/>
  <c r="IH25" i="23"/>
  <c r="AD25" i="23" s="1"/>
  <c r="II37" i="23"/>
  <c r="AE37" i="23" s="1"/>
  <c r="II4" i="23"/>
  <c r="AE4" i="23" s="1"/>
  <c r="IH6" i="23"/>
  <c r="AD6" i="23" s="1"/>
  <c r="IH43" i="23"/>
  <c r="AD43" i="23" s="1"/>
  <c r="ID44" i="23"/>
  <c r="Z44" i="23" s="1"/>
  <c r="II5" i="23"/>
  <c r="AE5" i="23" s="1"/>
  <c r="IE38" i="23"/>
  <c r="ID90" i="23"/>
  <c r="Z90" i="23" s="1"/>
  <c r="ID36" i="23"/>
  <c r="Z36" i="23" s="1"/>
  <c r="II93" i="23"/>
  <c r="AE93" i="23" s="1"/>
  <c r="IE32" i="23"/>
  <c r="IH29" i="23"/>
  <c r="AD29" i="23" s="1"/>
  <c r="II28" i="23"/>
  <c r="AE28" i="23" s="1"/>
  <c r="ID22" i="23"/>
  <c r="Z22" i="23" s="1"/>
  <c r="II86" i="23"/>
  <c r="AE86" i="23" s="1"/>
  <c r="ID8" i="23"/>
  <c r="Z8" i="23" s="1"/>
  <c r="IH26" i="23"/>
  <c r="AD26" i="23" s="1"/>
  <c r="II25" i="23"/>
  <c r="AE25" i="23" s="1"/>
  <c r="ID4" i="23"/>
  <c r="Z4" i="23" s="1"/>
  <c r="II91" i="23"/>
  <c r="AE91" i="23" s="1"/>
  <c r="ID62" i="23"/>
  <c r="Z62" i="23" s="1"/>
  <c r="II27" i="23"/>
  <c r="AE27" i="23" s="1"/>
  <c r="IE83" i="23"/>
  <c r="IE45" i="23"/>
  <c r="IH87" i="23"/>
  <c r="AD87" i="23" s="1"/>
  <c r="II69" i="23"/>
  <c r="AE69" i="23" s="1"/>
  <c r="ID71" i="23"/>
  <c r="Z71" i="23" s="1"/>
  <c r="IE7" i="23"/>
  <c r="II72" i="23"/>
  <c r="AE72" i="23" s="1"/>
  <c r="ID17" i="23"/>
  <c r="Z17" i="23" s="1"/>
  <c r="IH69" i="23"/>
  <c r="AD69" i="23" s="1"/>
  <c r="II23" i="23"/>
  <c r="AE23" i="23" s="1"/>
  <c r="IE17" i="23"/>
  <c r="IH5" i="23"/>
  <c r="AD5" i="23" s="1"/>
  <c r="IE43" i="23"/>
  <c r="ID83" i="23"/>
  <c r="Z83" i="23" s="1"/>
  <c r="IH31" i="23"/>
  <c r="AD31" i="23" s="1"/>
  <c r="II34" i="23"/>
  <c r="AE34" i="23" s="1"/>
  <c r="IE90" i="23"/>
  <c r="II44" i="23"/>
  <c r="AE44" i="23" s="1"/>
  <c r="II62" i="23"/>
  <c r="AE62" i="23" s="1"/>
  <c r="II48" i="23"/>
  <c r="AE48" i="23" s="1"/>
  <c r="IH30" i="23"/>
  <c r="AD30" i="23" s="1"/>
  <c r="IE29" i="23"/>
  <c r="IE52" i="23"/>
  <c r="II15" i="23"/>
  <c r="AE15" i="23" s="1"/>
  <c r="IH82" i="23"/>
  <c r="AD82" i="23" s="1"/>
  <c r="II29" i="23"/>
  <c r="AE29" i="23" s="1"/>
  <c r="IE35" i="23"/>
  <c r="ID57" i="23"/>
  <c r="Z57" i="23" s="1"/>
  <c r="IE28" i="23"/>
  <c r="ID43" i="23"/>
  <c r="Z43" i="23" s="1"/>
  <c r="II65" i="23"/>
  <c r="AE65" i="23" s="1"/>
  <c r="IE69" i="23"/>
  <c r="IE59" i="23"/>
  <c r="II30" i="23"/>
  <c r="AE30" i="23" s="1"/>
  <c r="IE65" i="23"/>
  <c r="ID13" i="23"/>
  <c r="Z13" i="23" s="1"/>
  <c r="IE57" i="23"/>
  <c r="IH15" i="23"/>
  <c r="AD15" i="23" s="1"/>
  <c r="IE36" i="23"/>
  <c r="II80" i="23"/>
  <c r="AE80" i="23" s="1"/>
  <c r="ID69" i="23"/>
  <c r="Z69" i="23" s="1"/>
  <c r="IE55" i="23"/>
  <c r="IE48" i="23"/>
  <c r="ID63" i="23"/>
  <c r="Z63" i="23" s="1"/>
  <c r="II7" i="23"/>
  <c r="AE7" i="23" s="1"/>
  <c r="IE47" i="23"/>
  <c r="IE23" i="23"/>
  <c r="ID78" i="23"/>
  <c r="Z78" i="23" s="1"/>
  <c r="IE4" i="23"/>
  <c r="IH92" i="23"/>
  <c r="AD92" i="23" s="1"/>
  <c r="IE31" i="23"/>
  <c r="IH44" i="23"/>
  <c r="AD44" i="23" s="1"/>
  <c r="IH17" i="23"/>
  <c r="AD17" i="23" s="1"/>
  <c r="IH19" i="23"/>
  <c r="AD19" i="23" s="1"/>
  <c r="ID28" i="23"/>
  <c r="Z28" i="23" s="1"/>
  <c r="ID24" i="23"/>
  <c r="Z24" i="23" s="1"/>
  <c r="IE85" i="23"/>
  <c r="II13" i="23"/>
  <c r="AE13" i="23" s="1"/>
  <c r="IE76" i="23"/>
  <c r="IE78" i="23"/>
  <c r="II68" i="23"/>
  <c r="AE68" i="23" s="1"/>
  <c r="IE92" i="23"/>
  <c r="IE80" i="23"/>
  <c r="IH66" i="23"/>
  <c r="AD66" i="23" s="1"/>
  <c r="IH63" i="23"/>
  <c r="AD63" i="23" s="1"/>
  <c r="IE89" i="23"/>
  <c r="IE6" i="23"/>
  <c r="ID47" i="23"/>
  <c r="Z47" i="23" s="1"/>
  <c r="IH48" i="23"/>
  <c r="AD48" i="23" s="1"/>
  <c r="ID54" i="23"/>
  <c r="Z54" i="23" s="1"/>
  <c r="IE81" i="23"/>
  <c r="IH70" i="23"/>
  <c r="AD70" i="23" s="1"/>
  <c r="II70" i="23"/>
  <c r="AE70" i="23" s="1"/>
  <c r="IH88" i="23"/>
  <c r="AD88" i="23" s="1"/>
  <c r="ID67" i="23"/>
  <c r="Z67" i="23" s="1"/>
  <c r="IE70" i="23"/>
  <c r="II11" i="23"/>
  <c r="AE11" i="23" s="1"/>
  <c r="IE19" i="23"/>
  <c r="II88" i="23"/>
  <c r="AE88" i="23" s="1"/>
  <c r="IE40" i="23"/>
  <c r="IE5" i="23"/>
  <c r="II19" i="23"/>
  <c r="AE19" i="23" s="1"/>
  <c r="IH22" i="23"/>
  <c r="AD22" i="23" s="1"/>
  <c r="IE16" i="23"/>
  <c r="II33" i="23"/>
  <c r="AE33" i="23" s="1"/>
  <c r="IE21" i="23"/>
  <c r="IE15" i="23"/>
  <c r="IH36" i="23"/>
  <c r="AD36" i="23" s="1"/>
  <c r="II38" i="23"/>
  <c r="AE38" i="23" s="1"/>
  <c r="IE62" i="23"/>
  <c r="ID55" i="23"/>
  <c r="Z55" i="23" s="1"/>
  <c r="II17" i="23"/>
  <c r="AE17" i="23" s="1"/>
  <c r="IH10" i="23"/>
  <c r="AD10" i="23" s="1"/>
  <c r="IH81" i="23"/>
  <c r="AD81" i="23" s="1"/>
  <c r="IH4" i="23"/>
  <c r="AD4" i="23" s="1"/>
  <c r="IE50" i="23"/>
  <c r="IE82" i="23"/>
  <c r="IE63" i="23"/>
  <c r="II51" i="23"/>
  <c r="AE51" i="23" s="1"/>
  <c r="IE30" i="23"/>
  <c r="ID73" i="23"/>
  <c r="Z73" i="23" s="1"/>
  <c r="IH85" i="23"/>
  <c r="AD85" i="23" s="1"/>
  <c r="ID48" i="23"/>
  <c r="Z48" i="23" s="1"/>
  <c r="IE27" i="23"/>
  <c r="ID56" i="23"/>
  <c r="Z56" i="23" s="1"/>
  <c r="IH77" i="23"/>
  <c r="AD77" i="23" s="1"/>
  <c r="IE79" i="23"/>
  <c r="IH53" i="23"/>
  <c r="AD53" i="23" s="1"/>
  <c r="ID45" i="23"/>
  <c r="Z45" i="23" s="1"/>
  <c r="IH64" i="23"/>
  <c r="AD64" i="23" s="1"/>
  <c r="ID82" i="23"/>
  <c r="Z82" i="23" s="1"/>
  <c r="ID50" i="23"/>
  <c r="Z50" i="23" s="1"/>
  <c r="II55" i="23"/>
  <c r="AE55" i="23" s="1"/>
  <c r="IE49" i="23"/>
  <c r="II40" i="23"/>
  <c r="AE40" i="23" s="1"/>
  <c r="IH8" i="23"/>
  <c r="AD8" i="23" s="1"/>
  <c r="II85" i="23"/>
  <c r="AE85" i="23" s="1"/>
  <c r="IE25" i="23"/>
  <c r="II64" i="23"/>
  <c r="AE64" i="23" s="1"/>
  <c r="IH21" i="23"/>
  <c r="AD21" i="23" s="1"/>
  <c r="IH75" i="23"/>
  <c r="AD75" i="23" s="1"/>
  <c r="IH16" i="23"/>
  <c r="AD16" i="23" s="1"/>
  <c r="II63" i="23"/>
  <c r="AE63" i="23" s="1"/>
  <c r="IE84" i="23"/>
  <c r="II89" i="23"/>
  <c r="AE89" i="23" s="1"/>
  <c r="ID74" i="23"/>
  <c r="Z74" i="23" s="1"/>
  <c r="ID68" i="23"/>
  <c r="Z68" i="23" s="1"/>
  <c r="IE91" i="23"/>
  <c r="IE68" i="23"/>
  <c r="IH90" i="23"/>
  <c r="AD90" i="23" s="1"/>
  <c r="IH9" i="23"/>
  <c r="AD9" i="23" s="1"/>
  <c r="ID19" i="23"/>
  <c r="Z19" i="23" s="1"/>
  <c r="II60" i="23"/>
  <c r="AE60" i="23" s="1"/>
  <c r="IE20" i="23"/>
  <c r="ID5" i="23"/>
  <c r="Z5" i="23" s="1"/>
  <c r="IE41" i="23"/>
  <c r="IE94" i="23"/>
  <c r="IE42" i="23"/>
  <c r="IE87" i="23"/>
  <c r="IH86" i="23"/>
  <c r="AD86" i="23" s="1"/>
  <c r="II74" i="23"/>
  <c r="AE74" i="23" s="1"/>
  <c r="II79" i="23"/>
  <c r="AE79" i="23" s="1"/>
  <c r="IE44" i="23"/>
  <c r="ID60" i="23"/>
  <c r="Z60" i="23" s="1"/>
  <c r="IE58" i="23"/>
  <c r="IE77" i="23"/>
  <c r="II12" i="23"/>
  <c r="AE12" i="23" s="1"/>
  <c r="II58" i="23"/>
  <c r="AE58" i="23" s="1"/>
  <c r="ID49" i="23"/>
  <c r="Z49" i="23" s="1"/>
  <c r="IH65" i="23"/>
  <c r="AD65" i="23" s="1"/>
  <c r="ID40" i="23"/>
  <c r="Z40" i="23" s="1"/>
  <c r="IE75" i="23"/>
  <c r="ID89" i="23"/>
  <c r="Z89" i="23" s="1"/>
  <c r="IH61" i="23"/>
  <c r="AD61" i="23" s="1"/>
  <c r="ID93" i="23"/>
  <c r="Z93" i="23" s="1"/>
  <c r="ID39" i="23"/>
  <c r="Z39" i="23" s="1"/>
  <c r="II83" i="23"/>
  <c r="AE83" i="23" s="1"/>
  <c r="IE46" i="23"/>
  <c r="ID81" i="23"/>
  <c r="Z81" i="23" s="1"/>
  <c r="IH32" i="23"/>
  <c r="AD32" i="23" s="1"/>
  <c r="II94" i="23"/>
  <c r="AE94" i="23" s="1"/>
  <c r="IH79" i="23"/>
  <c r="AD79" i="23" s="1"/>
  <c r="ID77" i="23"/>
  <c r="Z77" i="23" s="1"/>
  <c r="II75" i="23"/>
  <c r="AE75" i="23" s="1"/>
  <c r="IE54" i="23"/>
  <c r="II77" i="23"/>
  <c r="AE77" i="23" s="1"/>
  <c r="IH42" i="23"/>
  <c r="AD42" i="23" s="1"/>
  <c r="J57" i="18" l="1"/>
  <c r="I57" i="18"/>
  <c r="H57" i="18"/>
  <c r="G57" i="18"/>
  <c r="F57" i="18"/>
  <c r="K56" i="18"/>
  <c r="IJ96" i="23"/>
  <c r="AH96" i="23" s="1"/>
  <c r="IJ97" i="23"/>
  <c r="AH97" i="23" s="1"/>
  <c r="IJ98" i="23"/>
  <c r="AH98" i="23" s="1"/>
  <c r="IJ95" i="23"/>
  <c r="V98" i="23" a="1"/>
  <c r="V98" i="23" s="1"/>
  <c r="AA98" i="23"/>
  <c r="AG17" i="23"/>
  <c r="AG8" i="23"/>
  <c r="AG37" i="23"/>
  <c r="AG36" i="23"/>
  <c r="AG43" i="23"/>
  <c r="AG24" i="23"/>
  <c r="AG42" i="23"/>
  <c r="AG57" i="23"/>
  <c r="AG12" i="23"/>
  <c r="AG18" i="23"/>
  <c r="AG26" i="23"/>
  <c r="AG27" i="23"/>
  <c r="AG29" i="23"/>
  <c r="AG41" i="23"/>
  <c r="AG50" i="23"/>
  <c r="AG23" i="23"/>
  <c r="AG6" i="23"/>
  <c r="AG9" i="23"/>
  <c r="AG15" i="23"/>
  <c r="AG44" i="23"/>
  <c r="AG11" i="23"/>
  <c r="AG51" i="23"/>
  <c r="AG53" i="23"/>
  <c r="AG54" i="23"/>
  <c r="AG21" i="23"/>
  <c r="AG5" i="23"/>
  <c r="AG28" i="23"/>
  <c r="AG39" i="23"/>
  <c r="AG7" i="23"/>
  <c r="AG10" i="23"/>
  <c r="AG13" i="23"/>
  <c r="AG14" i="23"/>
  <c r="AG20" i="23"/>
  <c r="AG40" i="23"/>
  <c r="AG61" i="23"/>
  <c r="AG47" i="23"/>
  <c r="AG65" i="23"/>
  <c r="AG45" i="23"/>
  <c r="AG46" i="23"/>
  <c r="AG90" i="23"/>
  <c r="AG33" i="23"/>
  <c r="AG34" i="23"/>
  <c r="AG30" i="23"/>
  <c r="AG31" i="23"/>
  <c r="AG48" i="23"/>
  <c r="AG32" i="23"/>
  <c r="AG58" i="23"/>
  <c r="AG55" i="23"/>
  <c r="AG62" i="23"/>
  <c r="AG68" i="23"/>
  <c r="AG79" i="23"/>
  <c r="AG77" i="23"/>
  <c r="AG64" i="23"/>
  <c r="AG73" i="23"/>
  <c r="AG74" i="23"/>
  <c r="AG76" i="23"/>
  <c r="AG80" i="23"/>
  <c r="AG89" i="23"/>
  <c r="AG67" i="23"/>
  <c r="AG81" i="23"/>
  <c r="AG82" i="23"/>
  <c r="AG35" i="23"/>
  <c r="AG49" i="23"/>
  <c r="AG52" i="23"/>
  <c r="AG71" i="23"/>
  <c r="AG16" i="23"/>
  <c r="AG19" i="23"/>
  <c r="AG22" i="23"/>
  <c r="AG25" i="23"/>
  <c r="AG38" i="23"/>
  <c r="AG70" i="23"/>
  <c r="AG56" i="23"/>
  <c r="AG93" i="23"/>
  <c r="AG59" i="23"/>
  <c r="AG88" i="23"/>
  <c r="AG83" i="23"/>
  <c r="AG84" i="23"/>
  <c r="AG85" i="23"/>
  <c r="AG92" i="23"/>
  <c r="AG94" i="23"/>
  <c r="AG91" i="23"/>
  <c r="AG60" i="23"/>
  <c r="AG63" i="23"/>
  <c r="AG66" i="23"/>
  <c r="AG69" i="23"/>
  <c r="AG72" i="23"/>
  <c r="AG75" i="23"/>
  <c r="AG78" i="23"/>
  <c r="AG87" i="23"/>
  <c r="AG86" i="23"/>
  <c r="AG95" i="23"/>
  <c r="V95" i="23" s="1" a="1"/>
  <c r="V95" i="23" s="1"/>
  <c r="AG4" i="23"/>
  <c r="AH95" i="23"/>
  <c r="IJ9" i="23"/>
  <c r="AH9" i="23" s="1"/>
  <c r="IJ22" i="23"/>
  <c r="AH22" i="23" s="1"/>
  <c r="IJ87" i="23"/>
  <c r="AH87" i="23" s="1"/>
  <c r="IJ61" i="23"/>
  <c r="AH61" i="23" s="1"/>
  <c r="IJ17" i="23"/>
  <c r="AH17" i="23" s="1"/>
  <c r="IJ70" i="23"/>
  <c r="AH70" i="23" s="1"/>
  <c r="IJ20" i="23"/>
  <c r="AH20" i="23" s="1"/>
  <c r="IJ19" i="23"/>
  <c r="AH19" i="23" s="1"/>
  <c r="IJ71" i="23"/>
  <c r="AH71" i="23" s="1"/>
  <c r="IJ91" i="23"/>
  <c r="AH91" i="23" s="1"/>
  <c r="IJ37" i="23"/>
  <c r="AH37" i="23" s="1"/>
  <c r="IJ27" i="23"/>
  <c r="AH27" i="23" s="1"/>
  <c r="IJ73" i="23"/>
  <c r="AH73" i="23" s="1"/>
  <c r="IJ26" i="23"/>
  <c r="AH26" i="23" s="1"/>
  <c r="IJ34" i="23"/>
  <c r="AH34" i="23" s="1"/>
  <c r="IJ79" i="23"/>
  <c r="AH79" i="23" s="1"/>
  <c r="IJ10" i="23"/>
  <c r="AH10" i="23" s="1"/>
  <c r="IJ46" i="23"/>
  <c r="AH46" i="23" s="1"/>
  <c r="IJ28" i="23"/>
  <c r="AH28" i="23" s="1"/>
  <c r="IJ85" i="23"/>
  <c r="AH85" i="23" s="1"/>
  <c r="IJ14" i="23"/>
  <c r="AH14" i="23" s="1"/>
  <c r="IJ77" i="23"/>
  <c r="AH77" i="23" s="1"/>
  <c r="IJ16" i="23"/>
  <c r="AH16" i="23" s="1"/>
  <c r="IJ69" i="23"/>
  <c r="AH69" i="23" s="1"/>
  <c r="IJ31" i="23"/>
  <c r="AH31" i="23" s="1"/>
  <c r="IJ80" i="23"/>
  <c r="AH80" i="23" s="1"/>
  <c r="IJ6" i="23"/>
  <c r="AH6" i="23" s="1"/>
  <c r="IJ78" i="23"/>
  <c r="AH78" i="23" s="1"/>
  <c r="IJ92" i="23"/>
  <c r="AH92" i="23" s="1"/>
  <c r="IJ39" i="23"/>
  <c r="AH39" i="23" s="1"/>
  <c r="IJ35" i="23"/>
  <c r="AH35" i="23" s="1"/>
  <c r="IJ50" i="23"/>
  <c r="AH50" i="23" s="1"/>
  <c r="IJ57" i="23"/>
  <c r="AH57" i="23" s="1"/>
  <c r="IJ58" i="23"/>
  <c r="AH58" i="23" s="1"/>
  <c r="IJ38" i="23"/>
  <c r="AH38" i="23" s="1"/>
  <c r="IJ54" i="23"/>
  <c r="AH54" i="23" s="1"/>
  <c r="IJ13" i="23"/>
  <c r="AH13" i="23" s="1"/>
  <c r="IJ44" i="23"/>
  <c r="AH44" i="23" s="1"/>
  <c r="IJ7" i="23"/>
  <c r="AH7" i="23" s="1"/>
  <c r="IJ53" i="23"/>
  <c r="AH53" i="23" s="1"/>
  <c r="IJ5" i="23"/>
  <c r="AH5" i="23" s="1"/>
  <c r="IJ59" i="23"/>
  <c r="AH59" i="23" s="1"/>
  <c r="IJ81" i="23"/>
  <c r="AH81" i="23" s="1"/>
  <c r="IJ52" i="23"/>
  <c r="AH52" i="23" s="1"/>
  <c r="IJ82" i="23"/>
  <c r="AH82" i="23" s="1"/>
  <c r="IJ12" i="23"/>
  <c r="AH12" i="23" s="1"/>
  <c r="IJ84" i="23"/>
  <c r="AH84" i="23" s="1"/>
  <c r="IJ32" i="23"/>
  <c r="AH32" i="23" s="1"/>
  <c r="IJ30" i="23"/>
  <c r="AH30" i="23" s="1"/>
  <c r="IJ47" i="23"/>
  <c r="AH47" i="23" s="1"/>
  <c r="IJ49" i="23"/>
  <c r="AH49" i="23" s="1"/>
  <c r="IJ33" i="23"/>
  <c r="AH33" i="23" s="1"/>
  <c r="IJ67" i="23"/>
  <c r="AH67" i="23" s="1"/>
  <c r="IJ94" i="23"/>
  <c r="AH94" i="23" s="1"/>
  <c r="IJ75" i="23"/>
  <c r="AH75" i="23" s="1"/>
  <c r="IJ88" i="23"/>
  <c r="AH88" i="23" s="1"/>
  <c r="IJ41" i="23"/>
  <c r="AH41" i="23" s="1"/>
  <c r="IJ45" i="23"/>
  <c r="AH45" i="23" s="1"/>
  <c r="IJ4" i="23"/>
  <c r="AH4" i="23" s="1"/>
  <c r="IJ60" i="23"/>
  <c r="AH60" i="23" s="1"/>
  <c r="IJ76" i="23"/>
  <c r="AH76" i="23" s="1"/>
  <c r="IJ65" i="23"/>
  <c r="AH65" i="23" s="1"/>
  <c r="IJ66" i="23"/>
  <c r="AH66" i="23" s="1"/>
  <c r="IJ23" i="23"/>
  <c r="AH23" i="23" s="1"/>
  <c r="IJ51" i="23"/>
  <c r="AH51" i="23" s="1"/>
  <c r="IJ68" i="23"/>
  <c r="AH68" i="23" s="1"/>
  <c r="IJ72" i="23"/>
  <c r="AH72" i="23" s="1"/>
  <c r="IJ83" i="23"/>
  <c r="AH83" i="23" s="1"/>
  <c r="IJ21" i="23"/>
  <c r="AH21" i="23" s="1"/>
  <c r="IJ8" i="23"/>
  <c r="AH8" i="23" s="1"/>
  <c r="IJ56" i="23"/>
  <c r="AH56" i="23" s="1"/>
  <c r="IJ55" i="23"/>
  <c r="AH55" i="23" s="1"/>
  <c r="IJ63" i="23"/>
  <c r="AH63" i="23" s="1"/>
  <c r="IJ18" i="23"/>
  <c r="AH18" i="23" s="1"/>
  <c r="IJ90" i="23"/>
  <c r="AH90" i="23" s="1"/>
  <c r="IJ43" i="23"/>
  <c r="AH43" i="23" s="1"/>
  <c r="IJ11" i="23"/>
  <c r="AH11" i="23" s="1"/>
  <c r="IJ36" i="23"/>
  <c r="AH36" i="23" s="1"/>
  <c r="IJ29" i="23"/>
  <c r="AH29" i="23" s="1"/>
  <c r="IJ42" i="23"/>
  <c r="AH42" i="23" s="1"/>
  <c r="IJ74" i="23"/>
  <c r="AH74" i="23" s="1"/>
  <c r="IJ48" i="23"/>
  <c r="AH48" i="23" s="1"/>
  <c r="IJ93" i="23"/>
  <c r="AH93" i="23" s="1"/>
  <c r="IJ86" i="23"/>
  <c r="AH86" i="23" s="1"/>
  <c r="IJ40" i="23"/>
  <c r="AH40" i="23" s="1"/>
  <c r="IJ62" i="23"/>
  <c r="AH62" i="23" s="1"/>
  <c r="IJ25" i="23"/>
  <c r="AH25" i="23" s="1"/>
  <c r="IJ64" i="23"/>
  <c r="AH64" i="23" s="1"/>
  <c r="IJ15" i="23"/>
  <c r="AH15" i="23" s="1"/>
  <c r="IJ89" i="23"/>
  <c r="AH89" i="23" s="1"/>
  <c r="IJ24" i="23"/>
  <c r="AH24" i="23" s="1"/>
  <c r="V30" i="23" a="1"/>
  <c r="V30" i="23" s="1"/>
  <c r="V7" i="23" a="1"/>
  <c r="V7" i="23" s="1"/>
  <c r="V17" i="23" a="1"/>
  <c r="V17" i="23" s="1"/>
  <c r="V15" i="23" a="1"/>
  <c r="V15" i="23" s="1"/>
  <c r="V34" i="23" a="1"/>
  <c r="V34" i="23" s="1"/>
  <c r="V61" i="23" a="1"/>
  <c r="V61" i="23" s="1"/>
  <c r="V18" i="23" a="1"/>
  <c r="V18" i="23" s="1"/>
  <c r="V47" i="23" a="1"/>
  <c r="V47" i="23" s="1"/>
  <c r="V11" i="23" a="1"/>
  <c r="V11" i="23" s="1"/>
  <c r="V70" i="23" a="1"/>
  <c r="V70" i="23" s="1"/>
  <c r="V51" i="23" a="1"/>
  <c r="V51" i="23" s="1"/>
  <c r="V6" i="23" a="1"/>
  <c r="V6" i="23" s="1"/>
  <c r="V4" i="23" a="1"/>
  <c r="V4" i="23" s="1"/>
  <c r="V76" i="23" a="1"/>
  <c r="V76" i="23" s="1"/>
  <c r="V66" i="23" a="1"/>
  <c r="V66" i="23" s="1"/>
  <c r="V39" i="23" a="1"/>
  <c r="V39" i="23" s="1"/>
  <c r="V46" i="23" a="1"/>
  <c r="V46" i="23" s="1"/>
  <c r="V73" i="23" a="1"/>
  <c r="V73" i="23" s="1"/>
  <c r="V54" i="23" a="1"/>
  <c r="V54" i="23" s="1"/>
  <c r="V58" i="23" a="1"/>
  <c r="V58" i="23" s="1"/>
  <c r="V8" i="23" a="1"/>
  <c r="V8" i="23" s="1"/>
  <c r="V48" i="23" a="1"/>
  <c r="V48" i="23" s="1"/>
  <c r="V89" i="23" a="1"/>
  <c r="V89" i="23" s="1"/>
  <c r="V35" i="23" a="1"/>
  <c r="V35" i="23" s="1"/>
  <c r="V82" i="23" a="1"/>
  <c r="V82" i="23" s="1"/>
  <c r="V27" i="23" a="1"/>
  <c r="V27" i="23" s="1"/>
  <c r="V13" i="23" a="1"/>
  <c r="V13" i="23" s="1"/>
  <c r="V49" i="23" a="1"/>
  <c r="V49" i="23" s="1"/>
  <c r="V64" i="23" a="1"/>
  <c r="V64" i="23" s="1"/>
  <c r="V85" i="23" a="1"/>
  <c r="V85" i="23" s="1"/>
  <c r="V41" i="23" a="1"/>
  <c r="V41" i="23" s="1"/>
  <c r="V16" i="23" a="1"/>
  <c r="V16" i="23" s="1"/>
  <c r="V88" i="23" a="1"/>
  <c r="V88" i="23" s="1"/>
  <c r="V72" i="23" a="1"/>
  <c r="V72" i="23" s="1"/>
  <c r="V29" i="23" a="1"/>
  <c r="V29" i="23" s="1"/>
  <c r="V40" i="23" a="1"/>
  <c r="V40" i="23" s="1"/>
  <c r="V22" i="23" a="1"/>
  <c r="V22" i="23" s="1"/>
  <c r="E58" i="18"/>
  <c r="C59" i="18"/>
  <c r="A60" i="18"/>
  <c r="B60" i="18"/>
  <c r="D59" i="18"/>
  <c r="J58" i="18" l="1"/>
  <c r="I58" i="18"/>
  <c r="H58" i="18"/>
  <c r="G58" i="18"/>
  <c r="F58" i="18"/>
  <c r="K57" i="18"/>
  <c r="B61" i="18"/>
  <c r="C60" i="18"/>
  <c r="A61" i="18"/>
  <c r="AA59" i="23"/>
  <c r="AA72" i="23"/>
  <c r="AA16" i="23"/>
  <c r="AA31" i="23"/>
  <c r="AA7" i="23"/>
  <c r="AA12" i="23"/>
  <c r="AA66" i="23"/>
  <c r="AA45" i="23"/>
  <c r="AA15" i="23"/>
  <c r="AA58" i="23"/>
  <c r="AA23" i="23"/>
  <c r="AA68" i="23"/>
  <c r="AA11" i="23"/>
  <c r="AA56" i="23"/>
  <c r="AA63" i="23"/>
  <c r="AA80" i="23"/>
  <c r="AA25" i="23"/>
  <c r="AA22" i="23"/>
  <c r="AA48" i="23"/>
  <c r="AA19" i="23"/>
  <c r="AA85" i="23"/>
  <c r="AA10" i="23"/>
  <c r="AA27" i="23"/>
  <c r="AA14" i="23"/>
  <c r="AA73" i="23"/>
  <c r="AA52" i="23"/>
  <c r="AA28" i="23"/>
  <c r="AA50" i="23"/>
  <c r="AA38" i="23"/>
  <c r="AA84" i="23"/>
  <c r="AA79" i="23"/>
  <c r="AA24" i="23"/>
  <c r="AA83" i="23"/>
  <c r="AA30" i="23"/>
  <c r="AA91" i="23"/>
  <c r="AA8" i="23"/>
  <c r="AA65" i="23"/>
  <c r="AA4" i="23"/>
  <c r="AA32" i="23"/>
  <c r="AA33" i="23"/>
  <c r="AA61" i="23"/>
  <c r="AA34" i="23"/>
  <c r="AA69" i="23"/>
  <c r="AA64" i="23"/>
  <c r="AA71" i="23"/>
  <c r="AA67" i="23"/>
  <c r="AA60" i="23"/>
  <c r="AA46" i="23"/>
  <c r="AA20" i="23"/>
  <c r="AA82" i="23"/>
  <c r="AA76" i="23"/>
  <c r="AA49" i="23"/>
  <c r="AA87" i="23"/>
  <c r="AA75" i="23"/>
  <c r="AA18" i="23"/>
  <c r="AA42" i="23"/>
  <c r="AA5" i="23"/>
  <c r="AA40" i="23"/>
  <c r="AA29" i="23"/>
  <c r="AA93" i="23"/>
  <c r="AA41" i="23"/>
  <c r="AA53" i="23"/>
  <c r="AA86" i="23"/>
  <c r="AA6" i="23"/>
  <c r="AA57" i="23"/>
  <c r="AA81" i="23"/>
  <c r="AA74" i="23"/>
  <c r="AA89" i="23"/>
  <c r="AA70" i="23"/>
  <c r="AA26" i="23"/>
  <c r="AA17" i="23"/>
  <c r="AA9" i="23"/>
  <c r="AA88" i="23"/>
  <c r="AA94" i="23"/>
  <c r="AA36" i="23"/>
  <c r="V87" i="23" a="1"/>
  <c r="V87" i="23" s="1"/>
  <c r="AA35" i="23"/>
  <c r="AA62" i="23"/>
  <c r="AA51" i="23"/>
  <c r="AA55" i="23"/>
  <c r="AA47" i="23"/>
  <c r="V74" i="23" a="1"/>
  <c r="V74" i="23" s="1"/>
  <c r="AA39" i="23"/>
  <c r="AA13" i="23"/>
  <c r="AA92" i="23"/>
  <c r="AA90" i="23"/>
  <c r="AA21" i="23"/>
  <c r="AA77" i="23"/>
  <c r="AA43" i="23"/>
  <c r="AA78" i="23"/>
  <c r="AA37" i="23"/>
  <c r="AA44" i="23"/>
  <c r="V19" i="23" a="1"/>
  <c r="V19" i="23" s="1"/>
  <c r="AA54" i="23"/>
  <c r="V23" i="23" a="1"/>
  <c r="V23" i="23" s="1"/>
  <c r="Q21" i="25"/>
  <c r="R21" i="25" s="1"/>
  <c r="E59" i="18"/>
  <c r="S16" i="22" a="1"/>
  <c r="S16" i="22" s="1"/>
  <c r="S24" i="22" a="1"/>
  <c r="S24" i="22" s="1"/>
  <c r="S25" i="22" a="1"/>
  <c r="S25" i="22" s="1"/>
  <c r="S19" i="22" a="1"/>
  <c r="S19" i="22" s="1"/>
  <c r="S21" i="22" a="1"/>
  <c r="S21" i="22" s="1"/>
  <c r="S18" i="22" a="1"/>
  <c r="S18" i="22" s="1"/>
  <c r="S12" i="22" a="1"/>
  <c r="S12" i="22" s="1"/>
  <c r="S14" i="22" a="1"/>
  <c r="S14" i="22" s="1"/>
  <c r="S17" i="22" a="1"/>
  <c r="S17" i="22" s="1"/>
  <c r="S13" i="22" a="1"/>
  <c r="S13" i="22" s="1"/>
  <c r="S11" i="22" a="1"/>
  <c r="S11" i="22" s="1"/>
  <c r="S23" i="22" a="1"/>
  <c r="S23" i="22" s="1"/>
  <c r="S20" i="22" a="1"/>
  <c r="S20" i="22" s="1"/>
  <c r="S15" i="22" a="1"/>
  <c r="S15" i="22" s="1"/>
  <c r="S10" i="22" a="1"/>
  <c r="S10" i="22" s="1"/>
  <c r="S9" i="22" a="1"/>
  <c r="S9" i="22" s="1"/>
  <c r="S26" i="22" a="1"/>
  <c r="S26" i="22" s="1"/>
  <c r="R26" i="22" s="1"/>
  <c r="R9" i="22" l="1"/>
  <c r="R7" i="22"/>
  <c r="R8" i="22"/>
  <c r="R6" i="22"/>
  <c r="R10" i="22"/>
  <c r="R15" i="22"/>
  <c r="R20" i="22"/>
  <c r="R23" i="22"/>
  <c r="R11" i="22"/>
  <c r="R13" i="22"/>
  <c r="R17" i="22"/>
  <c r="R14" i="22"/>
  <c r="R12" i="22"/>
  <c r="R18" i="22"/>
  <c r="R21" i="22"/>
  <c r="R19" i="22"/>
  <c r="R25" i="22"/>
  <c r="R24" i="22"/>
  <c r="R16" i="22"/>
  <c r="J59" i="18"/>
  <c r="I59" i="18"/>
  <c r="H59" i="18"/>
  <c r="G59" i="18"/>
  <c r="F59" i="18"/>
  <c r="C61" i="18"/>
  <c r="A62" i="18"/>
  <c r="C62" i="18" s="1"/>
  <c r="AD10" i="22"/>
  <c r="AE10" i="22" s="1"/>
  <c r="AC21" i="25"/>
  <c r="AD21" i="25" s="1"/>
  <c r="AD23" i="22"/>
  <c r="AE23" i="22" s="1"/>
  <c r="AD25" i="22"/>
  <c r="AE25" i="22" s="1"/>
  <c r="AD11" i="22"/>
  <c r="AE11" i="22" s="1"/>
  <c r="AD24" i="22"/>
  <c r="AE24" i="22" s="1"/>
  <c r="AD26" i="22"/>
  <c r="AE26" i="22" s="1"/>
  <c r="AD9" i="22"/>
  <c r="AE9" i="22" s="1"/>
  <c r="AC5" i="25"/>
  <c r="AD5" i="25" s="1"/>
  <c r="Q5" i="25"/>
  <c r="R5" i="25" s="1"/>
  <c r="AD6" i="22"/>
  <c r="AE6" i="22" s="1"/>
  <c r="AD7" i="22"/>
  <c r="AE7" i="22" s="1"/>
  <c r="B62" i="18"/>
  <c r="D62" i="18" s="1"/>
  <c r="C28" i="23"/>
  <c r="K58" i="18"/>
  <c r="E60" i="18"/>
  <c r="Q11" i="25"/>
  <c r="R11" i="25" s="1"/>
  <c r="AD17" i="22"/>
  <c r="AC19" i="25"/>
  <c r="AD19" i="25" s="1"/>
  <c r="Q22" i="25"/>
  <c r="R22" i="25" s="1"/>
  <c r="Q9" i="25"/>
  <c r="R9" i="25" s="1"/>
  <c r="Q17" i="25"/>
  <c r="R17" i="25" s="1"/>
  <c r="AC10" i="25"/>
  <c r="AD10" i="25" s="1"/>
  <c r="Q12" i="25"/>
  <c r="R12" i="25" s="1"/>
  <c r="Q19" i="25"/>
  <c r="R19" i="25" s="1"/>
  <c r="AC16" i="25"/>
  <c r="AD16" i="25" s="1"/>
  <c r="AC11" i="25"/>
  <c r="AD11" i="25" s="1"/>
  <c r="AC17" i="25"/>
  <c r="AD17" i="25" s="1"/>
  <c r="Q14" i="25"/>
  <c r="R14" i="25" s="1"/>
  <c r="Q23" i="25"/>
  <c r="R23" i="25" s="1"/>
  <c r="Q24" i="25"/>
  <c r="R24" i="25" s="1"/>
  <c r="Q15" i="25"/>
  <c r="R15" i="25" s="1"/>
  <c r="Q25" i="25"/>
  <c r="R25" i="25" s="1"/>
  <c r="Q13" i="25"/>
  <c r="R13" i="25" s="1"/>
  <c r="AC8" i="25"/>
  <c r="AC12" i="25"/>
  <c r="AD12" i="25" s="1"/>
  <c r="Q8" i="25"/>
  <c r="AC18" i="25"/>
  <c r="AD18" i="25" s="1"/>
  <c r="Q20" i="25"/>
  <c r="R20" i="25" s="1"/>
  <c r="AC9" i="25"/>
  <c r="AD9" i="25" s="1"/>
  <c r="Q18" i="25"/>
  <c r="R18" i="25" s="1"/>
  <c r="AC13" i="25"/>
  <c r="AD13" i="25" s="1"/>
  <c r="AC14" i="25"/>
  <c r="AD14" i="25" s="1"/>
  <c r="Q16" i="25"/>
  <c r="R16" i="25" s="1"/>
  <c r="Q10" i="25"/>
  <c r="R10" i="25" s="1"/>
  <c r="AC15" i="25"/>
  <c r="AD15" i="25" s="1"/>
  <c r="AC20" i="25"/>
  <c r="AD20" i="25" s="1"/>
  <c r="AD19" i="22"/>
  <c r="AD15" i="22"/>
  <c r="AD14" i="22"/>
  <c r="AD20" i="22"/>
  <c r="AD18" i="22"/>
  <c r="AD21" i="22"/>
  <c r="AD13" i="22"/>
  <c r="AD16" i="22"/>
  <c r="AD12" i="22"/>
  <c r="D61" i="18"/>
  <c r="E61" i="18" s="1"/>
  <c r="F6" i="25" a="1"/>
  <c r="J61" i="18" l="1"/>
  <c r="I61" i="18"/>
  <c r="H61" i="18"/>
  <c r="G61" i="18"/>
  <c r="F61" i="18"/>
  <c r="J60" i="18"/>
  <c r="I60" i="18"/>
  <c r="H60" i="18"/>
  <c r="G60" i="18"/>
  <c r="F60" i="18"/>
  <c r="AF97" i="23"/>
  <c r="AF96" i="23"/>
  <c r="AF98" i="23"/>
  <c r="E62" i="18"/>
  <c r="Q6" i="25"/>
  <c r="R6" i="25" s="1"/>
  <c r="AC6" i="25"/>
  <c r="AD6" i="25" s="1"/>
  <c r="Q7" i="25"/>
  <c r="R7" i="25" s="1"/>
  <c r="AD8" i="22"/>
  <c r="AC7" i="25"/>
  <c r="AD7" i="25" s="1"/>
  <c r="AC22" i="25"/>
  <c r="AD22" i="25" s="1"/>
  <c r="AC24" i="25"/>
  <c r="AD24" i="25" s="1"/>
  <c r="AC23" i="25"/>
  <c r="AD23" i="25" s="1"/>
  <c r="AC25" i="25"/>
  <c r="AD25" i="25" s="1"/>
  <c r="K59" i="18"/>
  <c r="AD8" i="25"/>
  <c r="AC3" i="25"/>
  <c r="AD3" i="25" s="1"/>
  <c r="R8" i="25"/>
  <c r="Q3" i="25"/>
  <c r="R3" i="25" s="1"/>
  <c r="D6" i="25" s="1" a="1"/>
  <c r="AF34" i="23"/>
  <c r="AF95" i="23"/>
  <c r="AF81" i="23"/>
  <c r="V81" i="23" s="1" a="1"/>
  <c r="V81" i="23" s="1"/>
  <c r="AF44" i="23"/>
  <c r="V44" i="23" s="1" a="1"/>
  <c r="V44" i="23" s="1"/>
  <c r="AF9" i="23"/>
  <c r="V9" i="23" s="1" a="1"/>
  <c r="V9" i="23" s="1"/>
  <c r="AF40" i="23"/>
  <c r="AF17" i="23"/>
  <c r="AF33" i="23"/>
  <c r="V33" i="23" s="1" a="1"/>
  <c r="V33" i="23" s="1"/>
  <c r="AF28" i="23"/>
  <c r="V28" i="23" s="1" a="1"/>
  <c r="V28" i="23" s="1"/>
  <c r="AF71" i="23"/>
  <c r="V71" i="23" s="1" a="1"/>
  <c r="V71" i="23" s="1"/>
  <c r="AF49" i="23"/>
  <c r="AF4" i="23"/>
  <c r="AF31" i="23"/>
  <c r="V31" i="23" s="1" a="1"/>
  <c r="V31" i="23" s="1"/>
  <c r="AF89" i="23"/>
  <c r="AF78" i="23"/>
  <c r="V78" i="23" s="1" a="1"/>
  <c r="V78" i="23" s="1"/>
  <c r="AF59" i="23"/>
  <c r="V59" i="23" s="1" a="1"/>
  <c r="V59" i="23" s="1"/>
  <c r="AF87" i="23"/>
  <c r="AF20" i="23"/>
  <c r="V20" i="23" s="1" a="1"/>
  <c r="V20" i="23" s="1"/>
  <c r="AF32" i="23"/>
  <c r="V32" i="23" s="1" a="1"/>
  <c r="V32" i="23" s="1"/>
  <c r="AF46" i="23"/>
  <c r="AF75" i="23"/>
  <c r="V75" i="23" s="1" a="1"/>
  <c r="V75" i="23" s="1"/>
  <c r="AF23" i="23"/>
  <c r="AF74" i="23"/>
  <c r="AF64" i="23"/>
  <c r="AF83" i="23"/>
  <c r="V83" i="23" s="1" a="1"/>
  <c r="V83" i="23" s="1"/>
  <c r="AF39" i="23"/>
  <c r="AF13" i="23"/>
  <c r="AF36" i="23"/>
  <c r="V36" i="23" s="1" a="1"/>
  <c r="V36" i="23" s="1"/>
  <c r="AF77" i="23"/>
  <c r="V77" i="23" s="1" a="1"/>
  <c r="V77" i="23" s="1"/>
  <c r="AF29" i="23"/>
  <c r="AF76" i="23"/>
  <c r="AF7" i="23"/>
  <c r="AF82" i="23"/>
  <c r="AF21" i="23"/>
  <c r="V21" i="23" s="1" a="1"/>
  <c r="V21" i="23" s="1"/>
  <c r="AF42" i="23"/>
  <c r="V42" i="23" s="1" a="1"/>
  <c r="V42" i="23" s="1"/>
  <c r="AF6" i="23"/>
  <c r="AF48" i="23"/>
  <c r="AF55" i="23"/>
  <c r="V55" i="23" s="1" a="1"/>
  <c r="V55" i="23" s="1"/>
  <c r="AF14" i="23"/>
  <c r="V14" i="23" s="1" a="1"/>
  <c r="V14" i="23" s="1"/>
  <c r="AF84" i="23"/>
  <c r="V84" i="23" s="1" a="1"/>
  <c r="V84" i="23" s="1"/>
  <c r="AF16" i="23"/>
  <c r="AF53" i="23"/>
  <c r="V53" i="23" s="1" a="1"/>
  <c r="V53" i="23" s="1"/>
  <c r="AF8" i="23"/>
  <c r="AF22" i="23"/>
  <c r="AF19" i="23"/>
  <c r="AF65" i="23"/>
  <c r="V65" i="23" s="1" a="1"/>
  <c r="V65" i="23" s="1"/>
  <c r="AF61" i="23"/>
  <c r="AF35" i="23"/>
  <c r="AF41" i="23"/>
  <c r="AF15" i="23"/>
  <c r="AF86" i="23"/>
  <c r="V86" i="23" s="1" a="1"/>
  <c r="V86" i="23" s="1"/>
  <c r="AF52" i="23"/>
  <c r="V52" i="23" s="1" a="1"/>
  <c r="V52" i="23" s="1"/>
  <c r="AF58" i="23"/>
  <c r="AF80" i="23"/>
  <c r="V80" i="23" s="1" a="1"/>
  <c r="V80" i="23" s="1"/>
  <c r="AF70" i="23"/>
  <c r="AF67" i="23"/>
  <c r="V67" i="23" s="1" a="1"/>
  <c r="V67" i="23" s="1"/>
  <c r="AF12" i="23"/>
  <c r="V12" i="23" s="1" a="1"/>
  <c r="V12" i="23" s="1"/>
  <c r="AF94" i="23"/>
  <c r="V94" i="23" s="1" a="1"/>
  <c r="V94" i="23" s="1"/>
  <c r="AF45" i="23"/>
  <c r="V45" i="23" s="1" a="1"/>
  <c r="V45" i="23" s="1"/>
  <c r="AF63" i="23"/>
  <c r="V63" i="23" s="1" a="1"/>
  <c r="V63" i="23" s="1"/>
  <c r="AF73" i="23"/>
  <c r="AF60" i="23"/>
  <c r="V60" i="23" s="1" a="1"/>
  <c r="V60" i="23" s="1"/>
  <c r="AF38" i="23"/>
  <c r="V38" i="23" s="1" a="1"/>
  <c r="V38" i="23" s="1"/>
  <c r="AF88" i="23"/>
  <c r="AF18" i="23"/>
  <c r="AF85" i="23"/>
  <c r="AF68" i="23"/>
  <c r="V68" i="23" s="1" a="1"/>
  <c r="V68" i="23" s="1"/>
  <c r="AF79" i="23"/>
  <c r="V79" i="23" s="1" a="1"/>
  <c r="V79" i="23" s="1"/>
  <c r="AF56" i="23"/>
  <c r="V56" i="23" s="1" a="1"/>
  <c r="V56" i="23" s="1"/>
  <c r="AF24" i="23"/>
  <c r="V24" i="23" s="1" a="1"/>
  <c r="V24" i="23" s="1"/>
  <c r="AF69" i="23"/>
  <c r="V69" i="23" s="1" a="1"/>
  <c r="V69" i="23" s="1"/>
  <c r="AF51" i="23"/>
  <c r="AF47" i="23"/>
  <c r="AF11" i="23"/>
  <c r="AF37" i="23"/>
  <c r="V37" i="23" s="1" a="1"/>
  <c r="V37" i="23" s="1"/>
  <c r="AF72" i="23"/>
  <c r="AF30" i="23"/>
  <c r="AF62" i="23"/>
  <c r="V62" i="23" s="1" a="1"/>
  <c r="V62" i="23" s="1"/>
  <c r="AF54" i="23"/>
  <c r="AF43" i="23"/>
  <c r="V43" i="23" s="1" a="1"/>
  <c r="V43" i="23" s="1"/>
  <c r="AF5" i="23"/>
  <c r="V5" i="23" s="1" a="1"/>
  <c r="V5" i="23" s="1"/>
  <c r="AF50" i="23"/>
  <c r="V50" i="23" s="1" a="1"/>
  <c r="V50" i="23" s="1"/>
  <c r="AF26" i="23"/>
  <c r="V26" i="23" s="1" a="1"/>
  <c r="V26" i="23" s="1"/>
  <c r="AF27" i="23"/>
  <c r="AF66" i="23"/>
  <c r="AF25" i="23"/>
  <c r="V25" i="23" s="1" a="1"/>
  <c r="V25" i="23" s="1"/>
  <c r="AF10" i="23"/>
  <c r="V10" i="23" s="1" a="1"/>
  <c r="V10" i="23" s="1"/>
  <c r="AF57" i="23"/>
  <c r="V57" i="23" s="1" a="1"/>
  <c r="V57" i="23" s="1"/>
  <c r="AF90" i="23"/>
  <c r="V90" i="23" s="1" a="1"/>
  <c r="V90" i="23" s="1"/>
  <c r="AF92" i="23"/>
  <c r="V92" i="23" s="1" a="1"/>
  <c r="V92" i="23" s="1"/>
  <c r="AF91" i="23"/>
  <c r="V91" i="23" s="1" a="1"/>
  <c r="V91" i="23" s="1"/>
  <c r="AF93" i="23"/>
  <c r="V93" i="23" s="1" a="1"/>
  <c r="V93" i="23" s="1"/>
  <c r="T93" i="23" s="1"/>
  <c r="AE12" i="22"/>
  <c r="AE16" i="22"/>
  <c r="AE13" i="22"/>
  <c r="AE21" i="22"/>
  <c r="AE18" i="22"/>
  <c r="AE20" i="22"/>
  <c r="AE14" i="22"/>
  <c r="AE15" i="22"/>
  <c r="AE19" i="22"/>
  <c r="AE17" i="22"/>
  <c r="D9" i="25"/>
  <c r="D6" i="25"/>
  <c r="D14" i="25"/>
  <c r="D8" i="25"/>
  <c r="D13" i="25"/>
  <c r="D7" i="25"/>
  <c r="D16" i="25"/>
  <c r="D11" i="25"/>
  <c r="D12" i="25"/>
  <c r="D15" i="25"/>
  <c r="D10" i="25"/>
  <c r="F9" i="25"/>
  <c r="F14" i="25"/>
  <c r="F6" i="25"/>
  <c r="F12" i="25"/>
  <c r="F16" i="25"/>
  <c r="F7" i="25"/>
  <c r="F11" i="25"/>
  <c r="F15" i="25"/>
  <c r="F8" i="25"/>
  <c r="F10" i="25"/>
  <c r="F13" i="25"/>
  <c r="AE8" i="22" l="1"/>
  <c r="AD4" i="22"/>
  <c r="AE4" i="22" s="1"/>
  <c r="J62" i="18"/>
  <c r="I62" i="18"/>
  <c r="H62" i="18"/>
  <c r="G62" i="18"/>
  <c r="F62" i="18"/>
  <c r="K60" i="18"/>
  <c r="K61" i="18"/>
  <c r="T91" i="23"/>
  <c r="T92" i="23"/>
  <c r="T90" i="23"/>
  <c r="T57" i="23"/>
  <c r="T10" i="23"/>
  <c r="T25" i="23"/>
  <c r="T26" i="23"/>
  <c r="T50" i="23"/>
  <c r="T5" i="23"/>
  <c r="T43" i="23"/>
  <c r="T62" i="23"/>
  <c r="T37" i="23"/>
  <c r="T69" i="23"/>
  <c r="T24" i="23"/>
  <c r="T56" i="23"/>
  <c r="T79" i="23"/>
  <c r="T68" i="23"/>
  <c r="T38" i="23"/>
  <c r="T60" i="23"/>
  <c r="T63" i="23"/>
  <c r="T45" i="23"/>
  <c r="T94" i="23"/>
  <c r="T12" i="23"/>
  <c r="T67" i="23"/>
  <c r="T80" i="23"/>
  <c r="T52" i="23"/>
  <c r="T86" i="23"/>
  <c r="T65" i="23"/>
  <c r="T53" i="23"/>
  <c r="T84" i="23"/>
  <c r="T14" i="23"/>
  <c r="T55" i="23"/>
  <c r="T42" i="23"/>
  <c r="T21" i="23"/>
  <c r="T77" i="23"/>
  <c r="T36" i="23"/>
  <c r="T83" i="23"/>
  <c r="T75" i="23"/>
  <c r="T32" i="23"/>
  <c r="T20" i="23"/>
  <c r="T59" i="23"/>
  <c r="T78" i="23"/>
  <c r="T31" i="23"/>
  <c r="T96" i="23"/>
  <c r="T97" i="23"/>
  <c r="T98" i="23"/>
  <c r="T95" i="23"/>
  <c r="T22" i="23"/>
  <c r="T40" i="23"/>
  <c r="T29" i="23"/>
  <c r="T72" i="23"/>
  <c r="T88" i="23"/>
  <c r="T16" i="23"/>
  <c r="T41" i="23"/>
  <c r="T85" i="23"/>
  <c r="T64" i="23"/>
  <c r="T49" i="23"/>
  <c r="T13" i="23"/>
  <c r="T27" i="23"/>
  <c r="T82" i="23"/>
  <c r="T35" i="23"/>
  <c r="T89" i="23"/>
  <c r="T48" i="23"/>
  <c r="T8" i="23"/>
  <c r="T58" i="23"/>
  <c r="T54" i="23"/>
  <c r="T73" i="23"/>
  <c r="T46" i="23"/>
  <c r="T39" i="23"/>
  <c r="T66" i="23"/>
  <c r="T76" i="23"/>
  <c r="T6" i="23"/>
  <c r="T51" i="23"/>
  <c r="T70" i="23"/>
  <c r="T11" i="23"/>
  <c r="T47" i="23"/>
  <c r="T18" i="23"/>
  <c r="T61" i="23"/>
  <c r="T34" i="23"/>
  <c r="T15" i="23"/>
  <c r="T17" i="23"/>
  <c r="T7" i="23"/>
  <c r="T30" i="23"/>
  <c r="T23" i="23"/>
  <c r="T19" i="23"/>
  <c r="T74" i="23"/>
  <c r="T87" i="23"/>
  <c r="T71" i="23"/>
  <c r="T28" i="23"/>
  <c r="T33" i="23"/>
  <c r="T9" i="23"/>
  <c r="T44" i="23"/>
  <c r="T81" i="23"/>
  <c r="T4" i="23"/>
  <c r="AC13" i="18"/>
  <c r="Y13" i="18"/>
  <c r="AA13" i="18"/>
  <c r="P6" i="22" l="1"/>
  <c r="O6" i="22"/>
  <c r="N6" i="22"/>
  <c r="M6" i="22"/>
  <c r="L6" i="22"/>
  <c r="K6" i="22"/>
  <c r="J6" i="22"/>
  <c r="I6" i="22"/>
  <c r="H6" i="22"/>
  <c r="G6" i="22"/>
  <c r="F6" i="22"/>
  <c r="E6" i="22"/>
  <c r="K62" i="18"/>
  <c r="F95" i="23"/>
  <c r="R4" i="23"/>
  <c r="R5" i="23"/>
  <c r="R6" i="23"/>
  <c r="R7" i="23"/>
  <c r="R8" i="23"/>
  <c r="R9" i="23"/>
  <c r="R10" i="23"/>
  <c r="R11" i="23"/>
  <c r="R12" i="23"/>
  <c r="R13" i="23"/>
  <c r="R14" i="23"/>
  <c r="R15" i="23"/>
  <c r="R16" i="23"/>
  <c r="R17" i="23"/>
  <c r="R18" i="23"/>
  <c r="R19" i="23"/>
  <c r="R20" i="23"/>
  <c r="R21" i="23"/>
  <c r="R22" i="23"/>
  <c r="R23" i="23"/>
  <c r="R24" i="23"/>
  <c r="R25" i="23"/>
  <c r="R26" i="23"/>
  <c r="R27" i="23"/>
  <c r="R28" i="23"/>
  <c r="R29" i="23"/>
  <c r="R30" i="23"/>
  <c r="R31" i="23"/>
  <c r="R32" i="23"/>
  <c r="R33" i="23"/>
  <c r="R34" i="23"/>
  <c r="R35" i="23"/>
  <c r="R36" i="23"/>
  <c r="R37" i="23"/>
  <c r="R38" i="23"/>
  <c r="R39" i="23"/>
  <c r="R40" i="23"/>
  <c r="R41" i="23"/>
  <c r="R42" i="23"/>
  <c r="R43" i="23"/>
  <c r="R44" i="23"/>
  <c r="R45" i="23"/>
  <c r="R46" i="23"/>
  <c r="R47" i="23"/>
  <c r="R48" i="23"/>
  <c r="R49" i="23"/>
  <c r="R50" i="23"/>
  <c r="R51" i="23"/>
  <c r="R52" i="23"/>
  <c r="R53" i="23"/>
  <c r="R54" i="23"/>
  <c r="R55" i="23"/>
  <c r="R56" i="23"/>
  <c r="R57" i="23"/>
  <c r="R58" i="23"/>
  <c r="R59" i="23"/>
  <c r="R60" i="23"/>
  <c r="R61" i="23"/>
  <c r="R62" i="23"/>
  <c r="R63" i="23"/>
  <c r="R64" i="23"/>
  <c r="R65" i="23"/>
  <c r="R66" i="23"/>
  <c r="R67" i="23"/>
  <c r="R68" i="23"/>
  <c r="R69" i="23"/>
  <c r="R70" i="23"/>
  <c r="R71" i="23"/>
  <c r="R72" i="23"/>
  <c r="R73" i="23"/>
  <c r="R74" i="23"/>
  <c r="R75" i="23"/>
  <c r="R76" i="23"/>
  <c r="R77" i="23"/>
  <c r="R78" i="23"/>
  <c r="R79" i="23"/>
  <c r="R80" i="23"/>
  <c r="R81" i="23"/>
  <c r="R82" i="23"/>
  <c r="R83" i="23"/>
  <c r="R84" i="23"/>
  <c r="R85" i="23"/>
  <c r="R86" i="23"/>
  <c r="R87" i="23"/>
  <c r="R88" i="23"/>
  <c r="R89" i="23"/>
  <c r="R90" i="23"/>
  <c r="R91" i="23"/>
  <c r="R92" i="23"/>
  <c r="R93" i="23"/>
  <c r="R94" i="23"/>
  <c r="R95" i="23"/>
  <c r="R96" i="23"/>
  <c r="R97" i="23"/>
  <c r="R98" i="23"/>
  <c r="Q4" i="23"/>
  <c r="Q5" i="23"/>
  <c r="Q6" i="23"/>
  <c r="Q7" i="23"/>
  <c r="Q8" i="23"/>
  <c r="Q9" i="23"/>
  <c r="Q10" i="23"/>
  <c r="Q11" i="23"/>
  <c r="Q12" i="23"/>
  <c r="Q13" i="23"/>
  <c r="Q14" i="23"/>
  <c r="Q15" i="23"/>
  <c r="Q16" i="23"/>
  <c r="Q17" i="23"/>
  <c r="Q18" i="23"/>
  <c r="Q19" i="23"/>
  <c r="Q20" i="23"/>
  <c r="Q21" i="23"/>
  <c r="Q22" i="23"/>
  <c r="Q23" i="23"/>
  <c r="Q24" i="23"/>
  <c r="Q25" i="23"/>
  <c r="Q26" i="23"/>
  <c r="Q27" i="23"/>
  <c r="Q28" i="23"/>
  <c r="Q29" i="23"/>
  <c r="Q30" i="23"/>
  <c r="Q31" i="23"/>
  <c r="Q32" i="23"/>
  <c r="Q33" i="23"/>
  <c r="Q34" i="23"/>
  <c r="Q35" i="23"/>
  <c r="Q36" i="23"/>
  <c r="Q37" i="23"/>
  <c r="Q38" i="23"/>
  <c r="Q39" i="23"/>
  <c r="Q40" i="23"/>
  <c r="Q41" i="23"/>
  <c r="Q42" i="23"/>
  <c r="Q43" i="23"/>
  <c r="Q44" i="23"/>
  <c r="Q45" i="23"/>
  <c r="Q46" i="23"/>
  <c r="Q47" i="23"/>
  <c r="Q48" i="23"/>
  <c r="Q49" i="23"/>
  <c r="Q50" i="23"/>
  <c r="Q51" i="23"/>
  <c r="Q52" i="23"/>
  <c r="Q53" i="23"/>
  <c r="Q54" i="23"/>
  <c r="Q55" i="23"/>
  <c r="Q56" i="23"/>
  <c r="Q57" i="23"/>
  <c r="Q58" i="23"/>
  <c r="Q59" i="23"/>
  <c r="Q60" i="23"/>
  <c r="Q61" i="23"/>
  <c r="Q62" i="23"/>
  <c r="Q63" i="23"/>
  <c r="Q64" i="23"/>
  <c r="Q65" i="23"/>
  <c r="Q66" i="23"/>
  <c r="Q67" i="23"/>
  <c r="Q68" i="23"/>
  <c r="Q69" i="23"/>
  <c r="Q70" i="23"/>
  <c r="Q71" i="23"/>
  <c r="Q72" i="23"/>
  <c r="Q73" i="23"/>
  <c r="Q74" i="23"/>
  <c r="Q75" i="23"/>
  <c r="Q76" i="23"/>
  <c r="Q77" i="23"/>
  <c r="Q78" i="23"/>
  <c r="Q79" i="23"/>
  <c r="Q80" i="23"/>
  <c r="Q81" i="23"/>
  <c r="Q82" i="23"/>
  <c r="Q83" i="23"/>
  <c r="Q84" i="23"/>
  <c r="Q85" i="23"/>
  <c r="Q86" i="23"/>
  <c r="Q87" i="23"/>
  <c r="Q88" i="23"/>
  <c r="Q89" i="23"/>
  <c r="Q90" i="23"/>
  <c r="Q91" i="23"/>
  <c r="Q92" i="23"/>
  <c r="Q93" i="23"/>
  <c r="Q94" i="23"/>
  <c r="Q95" i="23"/>
  <c r="Q96" i="23"/>
  <c r="Q97" i="23"/>
  <c r="Q98" i="23"/>
  <c r="P4" i="23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5" i="23"/>
  <c r="P26" i="23"/>
  <c r="P27" i="23"/>
  <c r="P28" i="23"/>
  <c r="P29" i="23"/>
  <c r="P30" i="23"/>
  <c r="P31" i="23"/>
  <c r="P32" i="23"/>
  <c r="P33" i="23"/>
  <c r="P34" i="23"/>
  <c r="P35" i="23"/>
  <c r="P36" i="23"/>
  <c r="P37" i="23"/>
  <c r="P38" i="23"/>
  <c r="P39" i="23"/>
  <c r="P40" i="23"/>
  <c r="P41" i="23"/>
  <c r="P42" i="23"/>
  <c r="P43" i="23"/>
  <c r="P44" i="23"/>
  <c r="P45" i="23"/>
  <c r="P46" i="23"/>
  <c r="P47" i="23"/>
  <c r="P48" i="23"/>
  <c r="P49" i="23"/>
  <c r="P50" i="23"/>
  <c r="P51" i="23"/>
  <c r="P52" i="23"/>
  <c r="P53" i="23"/>
  <c r="P54" i="23"/>
  <c r="P55" i="23"/>
  <c r="P56" i="23"/>
  <c r="P57" i="23"/>
  <c r="P58" i="23"/>
  <c r="P59" i="23"/>
  <c r="P60" i="23"/>
  <c r="P61" i="23"/>
  <c r="P62" i="23"/>
  <c r="P63" i="23"/>
  <c r="P64" i="23"/>
  <c r="P65" i="23"/>
  <c r="P66" i="23"/>
  <c r="P67" i="23"/>
  <c r="P68" i="23"/>
  <c r="P69" i="23"/>
  <c r="P70" i="23"/>
  <c r="P71" i="23"/>
  <c r="P72" i="23"/>
  <c r="P73" i="23"/>
  <c r="P74" i="23"/>
  <c r="P75" i="23"/>
  <c r="P76" i="23"/>
  <c r="P77" i="23"/>
  <c r="P78" i="23"/>
  <c r="P79" i="23"/>
  <c r="P80" i="23"/>
  <c r="P81" i="23"/>
  <c r="P82" i="23"/>
  <c r="P83" i="23"/>
  <c r="P84" i="23"/>
  <c r="P85" i="23"/>
  <c r="P86" i="23"/>
  <c r="P87" i="23"/>
  <c r="P88" i="23"/>
  <c r="P89" i="23"/>
  <c r="P90" i="23"/>
  <c r="P91" i="23"/>
  <c r="P92" i="23"/>
  <c r="P93" i="23"/>
  <c r="P94" i="23"/>
  <c r="P95" i="23"/>
  <c r="P96" i="23"/>
  <c r="P97" i="23"/>
  <c r="P98" i="23"/>
  <c r="O4" i="23"/>
  <c r="O5" i="23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O25" i="23"/>
  <c r="O26" i="23"/>
  <c r="O27" i="23"/>
  <c r="O28" i="23"/>
  <c r="O29" i="23"/>
  <c r="O30" i="23"/>
  <c r="O31" i="23"/>
  <c r="O32" i="23"/>
  <c r="O33" i="23"/>
  <c r="O34" i="23"/>
  <c r="O35" i="23"/>
  <c r="O36" i="23"/>
  <c r="O37" i="23"/>
  <c r="O38" i="23"/>
  <c r="O39" i="23"/>
  <c r="O40" i="23"/>
  <c r="O41" i="23"/>
  <c r="O42" i="23"/>
  <c r="O43" i="23"/>
  <c r="O44" i="23"/>
  <c r="O45" i="23"/>
  <c r="O46" i="23"/>
  <c r="O47" i="23"/>
  <c r="O48" i="23"/>
  <c r="O49" i="23"/>
  <c r="O50" i="23"/>
  <c r="O51" i="23"/>
  <c r="O52" i="23"/>
  <c r="O53" i="23"/>
  <c r="O54" i="23"/>
  <c r="O55" i="23"/>
  <c r="O56" i="23"/>
  <c r="O57" i="23"/>
  <c r="O58" i="23"/>
  <c r="O59" i="23"/>
  <c r="O60" i="23"/>
  <c r="O61" i="23"/>
  <c r="O62" i="23"/>
  <c r="O63" i="23"/>
  <c r="O64" i="23"/>
  <c r="O65" i="23"/>
  <c r="O66" i="23"/>
  <c r="O67" i="23"/>
  <c r="O68" i="23"/>
  <c r="O69" i="23"/>
  <c r="O70" i="23"/>
  <c r="O71" i="23"/>
  <c r="O72" i="23"/>
  <c r="O73" i="23"/>
  <c r="O74" i="23"/>
  <c r="O75" i="23"/>
  <c r="O76" i="23"/>
  <c r="O77" i="23"/>
  <c r="O78" i="23"/>
  <c r="O79" i="23"/>
  <c r="O80" i="23"/>
  <c r="O81" i="23"/>
  <c r="O82" i="23"/>
  <c r="O83" i="23"/>
  <c r="O84" i="23"/>
  <c r="O85" i="23"/>
  <c r="O86" i="23"/>
  <c r="O87" i="23"/>
  <c r="O88" i="23"/>
  <c r="O89" i="23"/>
  <c r="O90" i="23"/>
  <c r="O91" i="23"/>
  <c r="O92" i="23"/>
  <c r="O93" i="23"/>
  <c r="O94" i="23"/>
  <c r="O95" i="23"/>
  <c r="O96" i="23"/>
  <c r="O97" i="23"/>
  <c r="O98" i="23"/>
  <c r="N4" i="23"/>
  <c r="N5" i="23"/>
  <c r="N6" i="23"/>
  <c r="N7" i="23"/>
  <c r="N8" i="23"/>
  <c r="N9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25" i="23"/>
  <c r="N26" i="23"/>
  <c r="N27" i="23"/>
  <c r="N28" i="23"/>
  <c r="N29" i="23"/>
  <c r="N30" i="23"/>
  <c r="N31" i="23"/>
  <c r="N32" i="23"/>
  <c r="N33" i="23"/>
  <c r="N34" i="23"/>
  <c r="N35" i="23"/>
  <c r="N36" i="23"/>
  <c r="N37" i="23"/>
  <c r="N38" i="23"/>
  <c r="N39" i="23"/>
  <c r="N40" i="23"/>
  <c r="N41" i="23"/>
  <c r="N42" i="23"/>
  <c r="N43" i="23"/>
  <c r="N44" i="23"/>
  <c r="N45" i="23"/>
  <c r="N46" i="23"/>
  <c r="N47" i="23"/>
  <c r="N48" i="23"/>
  <c r="N49" i="23"/>
  <c r="N50" i="23"/>
  <c r="N51" i="23"/>
  <c r="N52" i="23"/>
  <c r="N53" i="23"/>
  <c r="N54" i="23"/>
  <c r="N55" i="23"/>
  <c r="N56" i="23"/>
  <c r="N57" i="23"/>
  <c r="N58" i="23"/>
  <c r="N59" i="23"/>
  <c r="N60" i="23"/>
  <c r="N61" i="23"/>
  <c r="N62" i="23"/>
  <c r="N63" i="23"/>
  <c r="N64" i="23"/>
  <c r="N65" i="23"/>
  <c r="N66" i="23"/>
  <c r="N67" i="23"/>
  <c r="N68" i="23"/>
  <c r="N69" i="23"/>
  <c r="N70" i="23"/>
  <c r="N71" i="23"/>
  <c r="N72" i="23"/>
  <c r="N73" i="23"/>
  <c r="N74" i="23"/>
  <c r="N75" i="23"/>
  <c r="N76" i="23"/>
  <c r="N77" i="23"/>
  <c r="N78" i="23"/>
  <c r="N79" i="23"/>
  <c r="N80" i="23"/>
  <c r="N81" i="23"/>
  <c r="N82" i="23"/>
  <c r="N83" i="23"/>
  <c r="N84" i="23"/>
  <c r="N85" i="23"/>
  <c r="N86" i="23"/>
  <c r="N87" i="23"/>
  <c r="N88" i="23"/>
  <c r="N89" i="23"/>
  <c r="N90" i="23"/>
  <c r="N91" i="23"/>
  <c r="N92" i="23"/>
  <c r="N93" i="23"/>
  <c r="N94" i="23"/>
  <c r="N95" i="23"/>
  <c r="N96" i="23"/>
  <c r="N97" i="23"/>
  <c r="N98" i="23"/>
  <c r="M4" i="23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37" i="23"/>
  <c r="M38" i="23"/>
  <c r="M39" i="23"/>
  <c r="M40" i="23"/>
  <c r="M41" i="23"/>
  <c r="M42" i="23"/>
  <c r="M43" i="23"/>
  <c r="M44" i="23"/>
  <c r="M45" i="23"/>
  <c r="M46" i="23"/>
  <c r="M47" i="23"/>
  <c r="M48" i="23"/>
  <c r="M49" i="23"/>
  <c r="M50" i="23"/>
  <c r="M51" i="23"/>
  <c r="M52" i="23"/>
  <c r="M53" i="23"/>
  <c r="M54" i="23"/>
  <c r="M55" i="23"/>
  <c r="M56" i="23"/>
  <c r="M57" i="23"/>
  <c r="M58" i="23"/>
  <c r="M59" i="23"/>
  <c r="M60" i="23"/>
  <c r="M61" i="23"/>
  <c r="M62" i="23"/>
  <c r="M63" i="23"/>
  <c r="M64" i="23"/>
  <c r="M65" i="23"/>
  <c r="M66" i="23"/>
  <c r="M67" i="23"/>
  <c r="M68" i="23"/>
  <c r="M69" i="23"/>
  <c r="M70" i="23"/>
  <c r="M71" i="23"/>
  <c r="M72" i="23"/>
  <c r="M73" i="23"/>
  <c r="M74" i="23"/>
  <c r="M75" i="23"/>
  <c r="M76" i="23"/>
  <c r="M77" i="23"/>
  <c r="M78" i="23"/>
  <c r="M79" i="23"/>
  <c r="M80" i="23"/>
  <c r="M81" i="23"/>
  <c r="M82" i="23"/>
  <c r="M83" i="23"/>
  <c r="M84" i="23"/>
  <c r="M85" i="23"/>
  <c r="M86" i="23"/>
  <c r="M87" i="23"/>
  <c r="M88" i="23"/>
  <c r="M89" i="23"/>
  <c r="M90" i="23"/>
  <c r="M91" i="23"/>
  <c r="M92" i="23"/>
  <c r="M93" i="23"/>
  <c r="M94" i="23"/>
  <c r="M95" i="23"/>
  <c r="M96" i="23"/>
  <c r="M97" i="23"/>
  <c r="M98" i="23"/>
  <c r="L4" i="23"/>
  <c r="L5" i="23"/>
  <c r="L6" i="23"/>
  <c r="L7" i="23"/>
  <c r="L8" i="23"/>
  <c r="L9" i="23"/>
  <c r="L10" i="23"/>
  <c r="L11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4" i="23"/>
  <c r="L35" i="23"/>
  <c r="L36" i="23"/>
  <c r="L37" i="23"/>
  <c r="L38" i="23"/>
  <c r="L39" i="23"/>
  <c r="L40" i="23"/>
  <c r="L41" i="23"/>
  <c r="L42" i="23"/>
  <c r="L43" i="23"/>
  <c r="L44" i="23"/>
  <c r="L45" i="23"/>
  <c r="L46" i="23"/>
  <c r="L47" i="23"/>
  <c r="L48" i="23"/>
  <c r="L49" i="23"/>
  <c r="L50" i="23"/>
  <c r="L51" i="23"/>
  <c r="L52" i="23"/>
  <c r="L53" i="23"/>
  <c r="L54" i="23"/>
  <c r="L55" i="23"/>
  <c r="L56" i="23"/>
  <c r="L57" i="23"/>
  <c r="L58" i="23"/>
  <c r="L59" i="23"/>
  <c r="L60" i="23"/>
  <c r="L61" i="23"/>
  <c r="L62" i="23"/>
  <c r="L63" i="23"/>
  <c r="L64" i="23"/>
  <c r="L65" i="23"/>
  <c r="L66" i="23"/>
  <c r="L67" i="23"/>
  <c r="L68" i="23"/>
  <c r="L69" i="23"/>
  <c r="L70" i="23"/>
  <c r="L71" i="23"/>
  <c r="L72" i="23"/>
  <c r="L73" i="23"/>
  <c r="L74" i="23"/>
  <c r="L75" i="23"/>
  <c r="L76" i="23"/>
  <c r="L77" i="23"/>
  <c r="L78" i="23"/>
  <c r="L79" i="23"/>
  <c r="L80" i="23"/>
  <c r="L81" i="23"/>
  <c r="L82" i="23"/>
  <c r="L83" i="23"/>
  <c r="L84" i="23"/>
  <c r="L85" i="23"/>
  <c r="L86" i="23"/>
  <c r="L87" i="23"/>
  <c r="L88" i="23"/>
  <c r="L89" i="23"/>
  <c r="L90" i="23"/>
  <c r="L91" i="23"/>
  <c r="L92" i="23"/>
  <c r="L93" i="23"/>
  <c r="L94" i="23"/>
  <c r="L95" i="23"/>
  <c r="L96" i="23"/>
  <c r="L97" i="23"/>
  <c r="L98" i="23"/>
  <c r="K4" i="23"/>
  <c r="K5" i="23"/>
  <c r="K6" i="23"/>
  <c r="K7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55" i="23"/>
  <c r="K56" i="23"/>
  <c r="K57" i="23"/>
  <c r="K58" i="23"/>
  <c r="K59" i="23"/>
  <c r="K60" i="23"/>
  <c r="K61" i="23"/>
  <c r="K62" i="23"/>
  <c r="K63" i="23"/>
  <c r="K64" i="23"/>
  <c r="K65" i="23"/>
  <c r="K66" i="23"/>
  <c r="K67" i="23"/>
  <c r="K68" i="23"/>
  <c r="K69" i="23"/>
  <c r="K70" i="23"/>
  <c r="K71" i="23"/>
  <c r="K72" i="23"/>
  <c r="K73" i="23"/>
  <c r="K74" i="23"/>
  <c r="K75" i="23"/>
  <c r="K76" i="23"/>
  <c r="K77" i="23"/>
  <c r="K78" i="23"/>
  <c r="K79" i="23"/>
  <c r="K80" i="23"/>
  <c r="K81" i="23"/>
  <c r="K82" i="23"/>
  <c r="K83" i="23"/>
  <c r="K84" i="23"/>
  <c r="K85" i="23"/>
  <c r="K86" i="23"/>
  <c r="K87" i="23"/>
  <c r="K88" i="23"/>
  <c r="K89" i="23"/>
  <c r="K90" i="23"/>
  <c r="K91" i="23"/>
  <c r="K92" i="23"/>
  <c r="K93" i="23"/>
  <c r="K94" i="23"/>
  <c r="K95" i="23"/>
  <c r="K96" i="23"/>
  <c r="K97" i="23"/>
  <c r="K98" i="23"/>
  <c r="J4" i="23"/>
  <c r="J5" i="23"/>
  <c r="J6" i="23"/>
  <c r="J7" i="23"/>
  <c r="J8" i="23"/>
  <c r="J9" i="23"/>
  <c r="J10" i="23"/>
  <c r="J11" i="23"/>
  <c r="J12" i="23"/>
  <c r="J13" i="23"/>
  <c r="J14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J41" i="23"/>
  <c r="J42" i="23"/>
  <c r="J43" i="23"/>
  <c r="J44" i="23"/>
  <c r="J45" i="23"/>
  <c r="J46" i="23"/>
  <c r="J47" i="23"/>
  <c r="J48" i="23"/>
  <c r="J49" i="23"/>
  <c r="J50" i="23"/>
  <c r="J51" i="23"/>
  <c r="J52" i="23"/>
  <c r="J53" i="23"/>
  <c r="J54" i="23"/>
  <c r="J55" i="23"/>
  <c r="J56" i="23"/>
  <c r="J57" i="23"/>
  <c r="J58" i="23"/>
  <c r="J59" i="23"/>
  <c r="J60" i="23"/>
  <c r="J61" i="23"/>
  <c r="J62" i="23"/>
  <c r="J63" i="23"/>
  <c r="J64" i="23"/>
  <c r="J65" i="23"/>
  <c r="J66" i="23"/>
  <c r="J67" i="23"/>
  <c r="J68" i="23"/>
  <c r="J69" i="23"/>
  <c r="J70" i="23"/>
  <c r="J71" i="23"/>
  <c r="J72" i="23"/>
  <c r="J73" i="23"/>
  <c r="J74" i="23"/>
  <c r="J75" i="23"/>
  <c r="J76" i="23"/>
  <c r="J77" i="23"/>
  <c r="J78" i="23"/>
  <c r="J79" i="23"/>
  <c r="J80" i="23"/>
  <c r="J81" i="23"/>
  <c r="J82" i="23"/>
  <c r="J83" i="23"/>
  <c r="J84" i="23"/>
  <c r="J85" i="23"/>
  <c r="J86" i="23"/>
  <c r="J87" i="23"/>
  <c r="J88" i="23"/>
  <c r="J89" i="23"/>
  <c r="J90" i="23"/>
  <c r="J91" i="23"/>
  <c r="J92" i="23"/>
  <c r="J93" i="23"/>
  <c r="J94" i="23"/>
  <c r="J95" i="23"/>
  <c r="J96" i="23"/>
  <c r="J97" i="23"/>
  <c r="J98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49" i="23"/>
  <c r="I50" i="23"/>
  <c r="I51" i="23"/>
  <c r="I52" i="23"/>
  <c r="I53" i="23"/>
  <c r="I54" i="23"/>
  <c r="I55" i="23"/>
  <c r="I56" i="23"/>
  <c r="I57" i="23"/>
  <c r="I58" i="23"/>
  <c r="I59" i="23"/>
  <c r="I60" i="23"/>
  <c r="I61" i="23"/>
  <c r="I62" i="23"/>
  <c r="I63" i="23"/>
  <c r="I64" i="23"/>
  <c r="I65" i="23"/>
  <c r="I66" i="23"/>
  <c r="I67" i="23"/>
  <c r="I68" i="23"/>
  <c r="I69" i="23"/>
  <c r="I70" i="23"/>
  <c r="I71" i="23"/>
  <c r="I72" i="23"/>
  <c r="I73" i="23"/>
  <c r="I74" i="23"/>
  <c r="I75" i="23"/>
  <c r="I76" i="23"/>
  <c r="I77" i="23"/>
  <c r="I78" i="23"/>
  <c r="I79" i="23"/>
  <c r="I80" i="23"/>
  <c r="I81" i="23"/>
  <c r="I82" i="23"/>
  <c r="I83" i="23"/>
  <c r="I84" i="23"/>
  <c r="I85" i="23"/>
  <c r="I86" i="23"/>
  <c r="I87" i="23"/>
  <c r="I88" i="23"/>
  <c r="I89" i="23"/>
  <c r="I90" i="23"/>
  <c r="I91" i="23"/>
  <c r="I92" i="23"/>
  <c r="I93" i="23"/>
  <c r="I94" i="23"/>
  <c r="I95" i="23"/>
  <c r="I96" i="23"/>
  <c r="I97" i="23"/>
  <c r="I98" i="23"/>
  <c r="H4" i="23"/>
  <c r="H5" i="23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5" i="23"/>
  <c r="H46" i="23"/>
  <c r="H47" i="23"/>
  <c r="H48" i="23"/>
  <c r="H49" i="23"/>
  <c r="H50" i="23"/>
  <c r="H51" i="23"/>
  <c r="H52" i="23"/>
  <c r="H53" i="23"/>
  <c r="H54" i="23"/>
  <c r="H55" i="23"/>
  <c r="H56" i="23"/>
  <c r="H57" i="23"/>
  <c r="H58" i="23"/>
  <c r="H59" i="23"/>
  <c r="H60" i="23"/>
  <c r="H61" i="23"/>
  <c r="H62" i="23"/>
  <c r="H63" i="23"/>
  <c r="H64" i="23"/>
  <c r="H65" i="23"/>
  <c r="H66" i="23"/>
  <c r="H67" i="23"/>
  <c r="H68" i="23"/>
  <c r="H69" i="23"/>
  <c r="H70" i="23"/>
  <c r="H71" i="23"/>
  <c r="H72" i="23"/>
  <c r="H73" i="23"/>
  <c r="H74" i="23"/>
  <c r="H75" i="23"/>
  <c r="H76" i="23"/>
  <c r="H77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1" i="23"/>
  <c r="H92" i="23"/>
  <c r="H93" i="23"/>
  <c r="H94" i="23"/>
  <c r="H95" i="23"/>
  <c r="H96" i="23"/>
  <c r="H97" i="23"/>
  <c r="H98" i="23"/>
  <c r="G4" i="23"/>
  <c r="G5" i="23"/>
  <c r="G6" i="23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20" i="23"/>
  <c r="G21" i="23"/>
  <c r="G22" i="23"/>
  <c r="G23" i="23"/>
  <c r="G24" i="23"/>
  <c r="G25" i="23"/>
  <c r="G26" i="23"/>
  <c r="G27" i="23"/>
  <c r="G28" i="23"/>
  <c r="G29" i="23"/>
  <c r="G30" i="23"/>
  <c r="G31" i="23"/>
  <c r="G32" i="23"/>
  <c r="G33" i="23"/>
  <c r="G34" i="23"/>
  <c r="G35" i="23"/>
  <c r="G36" i="23"/>
  <c r="G37" i="23"/>
  <c r="G38" i="23"/>
  <c r="G39" i="23"/>
  <c r="G40" i="23"/>
  <c r="G41" i="23"/>
  <c r="G42" i="23"/>
  <c r="G43" i="23"/>
  <c r="G44" i="23"/>
  <c r="G45" i="23"/>
  <c r="G46" i="23"/>
  <c r="G47" i="23"/>
  <c r="G48" i="23"/>
  <c r="G49" i="23"/>
  <c r="G50" i="23"/>
  <c r="G51" i="23"/>
  <c r="G52" i="23"/>
  <c r="G53" i="23"/>
  <c r="G54" i="23"/>
  <c r="G55" i="23"/>
  <c r="G56" i="23"/>
  <c r="G57" i="23"/>
  <c r="G58" i="23"/>
  <c r="G59" i="23"/>
  <c r="G60" i="23"/>
  <c r="G61" i="23"/>
  <c r="G62" i="23"/>
  <c r="G63" i="23"/>
  <c r="G64" i="23"/>
  <c r="G65" i="23"/>
  <c r="G66" i="23"/>
  <c r="G67" i="23"/>
  <c r="G68" i="23"/>
  <c r="G69" i="23"/>
  <c r="G70" i="23"/>
  <c r="G71" i="23"/>
  <c r="G72" i="23"/>
  <c r="G73" i="23"/>
  <c r="G74" i="23"/>
  <c r="G75" i="23"/>
  <c r="G76" i="23"/>
  <c r="G77" i="23"/>
  <c r="G78" i="23"/>
  <c r="G79" i="23"/>
  <c r="G80" i="23"/>
  <c r="G81" i="23"/>
  <c r="G82" i="23"/>
  <c r="G83" i="23"/>
  <c r="G84" i="23"/>
  <c r="G85" i="23"/>
  <c r="G86" i="23"/>
  <c r="G87" i="23"/>
  <c r="G88" i="23"/>
  <c r="G89" i="23"/>
  <c r="G90" i="23"/>
  <c r="G91" i="23"/>
  <c r="G92" i="23"/>
  <c r="G93" i="23"/>
  <c r="G94" i="23"/>
  <c r="G95" i="23"/>
  <c r="G96" i="23"/>
  <c r="G97" i="23"/>
  <c r="G98" i="23"/>
  <c r="F77" i="23"/>
  <c r="F78" i="23"/>
  <c r="F79" i="23"/>
  <c r="F80" i="23"/>
  <c r="F81" i="23"/>
  <c r="F82" i="23"/>
  <c r="F83" i="23"/>
  <c r="F84" i="23"/>
  <c r="F85" i="23"/>
  <c r="F86" i="23"/>
  <c r="F87" i="23"/>
  <c r="F88" i="23"/>
  <c r="F89" i="23"/>
  <c r="F90" i="23"/>
  <c r="F91" i="23"/>
  <c r="F92" i="23"/>
  <c r="F93" i="23"/>
  <c r="F94" i="23"/>
  <c r="F96" i="23"/>
  <c r="F97" i="23"/>
  <c r="F98" i="23"/>
  <c r="F69" i="23"/>
  <c r="F70" i="23"/>
  <c r="F71" i="23"/>
  <c r="F72" i="23"/>
  <c r="F73" i="23"/>
  <c r="F74" i="23"/>
  <c r="F75" i="23"/>
  <c r="F76" i="23"/>
  <c r="F37" i="23"/>
  <c r="F38" i="23"/>
  <c r="F39" i="23"/>
  <c r="F40" i="23"/>
  <c r="F41" i="23"/>
  <c r="F42" i="23"/>
  <c r="F43" i="23"/>
  <c r="F44" i="23"/>
  <c r="F45" i="23"/>
  <c r="F46" i="23"/>
  <c r="F47" i="23"/>
  <c r="F48" i="23"/>
  <c r="F49" i="23"/>
  <c r="F50" i="23"/>
  <c r="F51" i="23"/>
  <c r="F52" i="23"/>
  <c r="F53" i="23"/>
  <c r="F54" i="23"/>
  <c r="F55" i="23"/>
  <c r="F56" i="23"/>
  <c r="F57" i="23"/>
  <c r="F58" i="23"/>
  <c r="F59" i="23"/>
  <c r="F60" i="23"/>
  <c r="F61" i="23"/>
  <c r="F62" i="23"/>
  <c r="F63" i="23"/>
  <c r="F64" i="23"/>
  <c r="F65" i="23"/>
  <c r="F66" i="23"/>
  <c r="F67" i="23"/>
  <c r="F68" i="23"/>
  <c r="F12" i="23"/>
  <c r="F13" i="23"/>
  <c r="F14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5" i="23"/>
  <c r="F6" i="23"/>
  <c r="F7" i="23"/>
  <c r="F8" i="23"/>
  <c r="F9" i="23"/>
  <c r="F10" i="23"/>
  <c r="F11" i="23"/>
  <c r="F4" i="23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J7" i="22"/>
  <c r="I7" i="22"/>
  <c r="K7" i="22"/>
  <c r="N7" i="22"/>
  <c r="M7" i="22"/>
  <c r="H7" i="22"/>
  <c r="N8" i="22"/>
  <c r="L8" i="22"/>
  <c r="H8" i="22"/>
  <c r="K8" i="22"/>
  <c r="I8" i="22"/>
  <c r="G8" i="22"/>
  <c r="F8" i="22"/>
  <c r="M8" i="22"/>
  <c r="J8" i="22"/>
  <c r="L7" i="22"/>
  <c r="G7" i="22"/>
  <c r="F7" i="22"/>
  <c r="O7" i="22"/>
  <c r="L15" i="22"/>
  <c r="M23" i="22"/>
  <c r="H13" i="22"/>
  <c r="K13" i="22"/>
  <c r="K9" i="22"/>
  <c r="G24" i="22"/>
  <c r="H10" i="22"/>
  <c r="N17" i="22"/>
  <c r="F10" i="22"/>
  <c r="F9" i="22"/>
  <c r="M14" i="22"/>
  <c r="K19" i="22"/>
  <c r="L11" i="22"/>
  <c r="G20" i="22"/>
  <c r="F18" i="22"/>
  <c r="N9" i="22"/>
  <c r="N11" i="22"/>
  <c r="M12" i="22"/>
  <c r="M16" i="22"/>
  <c r="K24" i="22"/>
  <c r="N14" i="22"/>
  <c r="L24" i="22"/>
  <c r="I18" i="22"/>
  <c r="M26" i="22"/>
  <c r="J17" i="22"/>
  <c r="F13" i="22"/>
  <c r="K26" i="22"/>
  <c r="M21" i="22"/>
  <c r="I14" i="22"/>
  <c r="J9" i="22"/>
  <c r="I24" i="22"/>
  <c r="K12" i="22"/>
  <c r="J12" i="22"/>
  <c r="G21" i="22"/>
  <c r="L20" i="22"/>
  <c r="N18" i="22"/>
  <c r="I16" i="22"/>
  <c r="K20" i="22"/>
  <c r="G16" i="22"/>
  <c r="G14" i="22"/>
  <c r="M20" i="22"/>
  <c r="H21" i="22"/>
  <c r="H14" i="22"/>
  <c r="L25" i="22"/>
  <c r="I15" i="22"/>
  <c r="G12" i="22"/>
  <c r="M10" i="22"/>
  <c r="J22" i="22"/>
  <c r="H17" i="22"/>
  <c r="F14" i="22"/>
  <c r="J16" i="22"/>
  <c r="F16" i="22"/>
  <c r="M24" i="22"/>
  <c r="K18" i="22"/>
  <c r="J25" i="22"/>
  <c r="M18" i="22"/>
  <c r="I10" i="22"/>
  <c r="N12" i="22"/>
  <c r="N10" i="22"/>
  <c r="L18" i="22"/>
  <c r="H23" i="22"/>
  <c r="F25" i="22"/>
  <c r="I19" i="22"/>
  <c r="I13" i="22"/>
  <c r="N20" i="22"/>
  <c r="F23" i="22"/>
  <c r="N26" i="22"/>
  <c r="F12" i="22"/>
  <c r="I12" i="22"/>
  <c r="J21" i="22"/>
  <c r="I26" i="22"/>
  <c r="N24" i="22"/>
  <c r="I25" i="22"/>
  <c r="H9" i="22"/>
  <c r="G18" i="22"/>
  <c r="L13" i="22"/>
  <c r="N13" i="22"/>
  <c r="H11" i="22"/>
  <c r="L19" i="22"/>
  <c r="H18" i="22"/>
  <c r="I11" i="22"/>
  <c r="H19" i="22"/>
  <c r="K23" i="22"/>
  <c r="M15" i="22"/>
  <c r="G10" i="22"/>
  <c r="H24" i="22"/>
  <c r="L10" i="22"/>
  <c r="J10" i="22"/>
  <c r="G15" i="22"/>
  <c r="N15" i="22"/>
  <c r="N25" i="22"/>
  <c r="J26" i="22"/>
  <c r="J18" i="22"/>
  <c r="G9" i="22"/>
  <c r="I9" i="22"/>
  <c r="K25" i="22"/>
  <c r="I21" i="22"/>
  <c r="L9" i="22"/>
  <c r="H20" i="22"/>
  <c r="F22" i="22"/>
  <c r="G26" i="22"/>
  <c r="K22" i="22"/>
  <c r="L23" i="22"/>
  <c r="J19" i="22"/>
  <c r="F20" i="22"/>
  <c r="M11" i="22"/>
  <c r="L22" i="22"/>
  <c r="L12" i="22"/>
  <c r="N23" i="22"/>
  <c r="N19" i="22"/>
  <c r="J11" i="22"/>
  <c r="H25" i="22"/>
  <c r="H22" i="22"/>
  <c r="M9" i="22"/>
  <c r="H16" i="22"/>
  <c r="M22" i="22"/>
  <c r="N21" i="22"/>
  <c r="K14" i="22"/>
  <c r="L26" i="22"/>
  <c r="K16" i="22"/>
  <c r="G22" i="22"/>
  <c r="G19" i="22"/>
  <c r="J14" i="22"/>
  <c r="K11" i="22"/>
  <c r="J20" i="22"/>
  <c r="F17" i="22"/>
  <c r="H26" i="22"/>
  <c r="J13" i="22"/>
  <c r="M25" i="22"/>
  <c r="F21" i="22"/>
  <c r="J23" i="22"/>
  <c r="L14" i="22"/>
  <c r="K10" i="22"/>
  <c r="F15" i="22"/>
  <c r="F19" i="22"/>
  <c r="I17" i="22"/>
  <c r="J24" i="22"/>
  <c r="G25" i="22"/>
  <c r="I22" i="22"/>
  <c r="L16" i="22"/>
  <c r="M17" i="22"/>
  <c r="H12" i="22"/>
  <c r="G17" i="22"/>
  <c r="M13" i="22"/>
  <c r="G13" i="22"/>
  <c r="K15" i="22"/>
  <c r="J15" i="22"/>
  <c r="N16" i="22"/>
  <c r="F11" i="22"/>
  <c r="N22" i="22"/>
  <c r="K21" i="22"/>
  <c r="H15" i="22"/>
  <c r="F26" i="22"/>
  <c r="L21" i="22"/>
  <c r="M19" i="22"/>
  <c r="K17" i="22"/>
  <c r="I23" i="22"/>
  <c r="F24" i="22"/>
  <c r="I20" i="22"/>
  <c r="G11" i="22"/>
  <c r="G23" i="22"/>
  <c r="L17" i="22"/>
  <c r="P7" i="22"/>
  <c r="O22" i="22"/>
  <c r="P22" i="22"/>
  <c r="O9" i="22"/>
  <c r="O26" i="22"/>
  <c r="O24" i="22"/>
  <c r="O11" i="22"/>
  <c r="O25" i="22"/>
  <c r="O23" i="22"/>
  <c r="O10" i="22"/>
  <c r="P10" i="22"/>
  <c r="P26" i="22"/>
  <c r="P23" i="22"/>
  <c r="P11" i="22"/>
  <c r="P24" i="22"/>
  <c r="P9" i="22"/>
  <c r="P25" i="22"/>
  <c r="O8" i="22"/>
  <c r="P8" i="22"/>
  <c r="O12" i="22"/>
  <c r="O16" i="22"/>
  <c r="O13" i="22"/>
  <c r="O21" i="22"/>
  <c r="O18" i="22"/>
  <c r="O20" i="22"/>
  <c r="O14" i="22"/>
  <c r="O15" i="22"/>
  <c r="O19" i="22"/>
  <c r="O17" i="22"/>
  <c r="P17" i="22"/>
  <c r="P19" i="22"/>
  <c r="P15" i="22"/>
  <c r="P14" i="22"/>
  <c r="P20" i="22"/>
  <c r="P18" i="22"/>
  <c r="P21" i="22"/>
  <c r="P13" i="22"/>
  <c r="P16" i="22"/>
  <c r="P12" i="22"/>
  <c r="O102" i="23"/>
  <c r="R104" i="23"/>
  <c r="G102" i="23"/>
  <c r="F102" i="23"/>
  <c r="K102" i="23"/>
  <c r="P103" i="23"/>
  <c r="H104" i="23"/>
  <c r="M101" i="23"/>
  <c r="G104" i="23"/>
  <c r="K103" i="23"/>
  <c r="R102" i="23"/>
  <c r="H100" i="23"/>
  <c r="M104" i="23"/>
  <c r="K100" i="23"/>
  <c r="P101" i="23"/>
  <c r="I104" i="23"/>
  <c r="M103" i="23"/>
  <c r="F103" i="23"/>
  <c r="Q102" i="23"/>
  <c r="L101" i="23"/>
  <c r="H102" i="23"/>
  <c r="F100" i="23"/>
  <c r="M100" i="23"/>
  <c r="N100" i="23"/>
  <c r="R101" i="23"/>
  <c r="P104" i="23"/>
  <c r="O103" i="23"/>
  <c r="G103" i="23"/>
  <c r="P102" i="23"/>
  <c r="Q103" i="23"/>
  <c r="R103" i="23"/>
  <c r="F104" i="23"/>
  <c r="L102" i="23"/>
  <c r="L100" i="23"/>
  <c r="K104" i="23"/>
  <c r="N103" i="23"/>
  <c r="I103" i="23"/>
  <c r="G101" i="23"/>
  <c r="Q100" i="23"/>
  <c r="Q104" i="23"/>
  <c r="J102" i="23"/>
  <c r="I102" i="23"/>
  <c r="M102" i="23"/>
  <c r="I100" i="23"/>
  <c r="N101" i="23"/>
  <c r="J100" i="23"/>
  <c r="H103" i="23"/>
  <c r="O101" i="23"/>
  <c r="O104" i="23"/>
  <c r="N104" i="23"/>
  <c r="O100" i="23"/>
  <c r="P100" i="23"/>
  <c r="J104" i="23"/>
  <c r="Q101" i="23"/>
  <c r="F101" i="23"/>
  <c r="L104" i="23"/>
  <c r="R100" i="23"/>
  <c r="J103" i="23"/>
  <c r="J101" i="23"/>
  <c r="H101" i="23"/>
  <c r="L103" i="23"/>
  <c r="K101" i="23"/>
  <c r="I101" i="23"/>
  <c r="G100" i="23"/>
  <c r="N102" i="23"/>
  <c r="O4" i="22" l="1"/>
  <c r="F4" i="22"/>
  <c r="G4" i="22"/>
  <c r="L4" i="22"/>
  <c r="H4" i="22"/>
  <c r="M4" i="22"/>
  <c r="N4" i="22"/>
  <c r="K4" i="22"/>
  <c r="I4" i="22"/>
  <c r="P4" i="22"/>
  <c r="J4" i="2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<sst xmlns="http://schemas.openxmlformats.org/spreadsheetml/2006/main" count="1509" uniqueCount="275">
  <si>
    <t>Match</t>
  </si>
  <si>
    <t>Titulaire</t>
  </si>
  <si>
    <t>90'</t>
  </si>
  <si>
    <t>Temps</t>
  </si>
  <si>
    <t>Geff</t>
  </si>
  <si>
    <t>Cyrille</t>
  </si>
  <si>
    <t>Cisco</t>
  </si>
  <si>
    <t>Nelson</t>
  </si>
  <si>
    <t>Lionel</t>
  </si>
  <si>
    <t>Anis</t>
  </si>
  <si>
    <t>Jay</t>
  </si>
  <si>
    <t>Raph</t>
  </si>
  <si>
    <t>Malik</t>
  </si>
  <si>
    <t>JS</t>
  </si>
  <si>
    <t>Gui</t>
  </si>
  <si>
    <t>PB</t>
  </si>
  <si>
    <t>Ivan</t>
  </si>
  <si>
    <t>Aissa</t>
  </si>
  <si>
    <t>Thib</t>
  </si>
  <si>
    <t>Jacob</t>
  </si>
  <si>
    <t>Baz</t>
  </si>
  <si>
    <t>Seb</t>
  </si>
  <si>
    <t>85.5</t>
  </si>
  <si>
    <t>74.5</t>
  </si>
  <si>
    <t>72.5</t>
  </si>
  <si>
    <t>81.5</t>
  </si>
  <si>
    <t>84.5</t>
  </si>
  <si>
    <t>86.5</t>
  </si>
  <si>
    <t>70.5</t>
  </si>
  <si>
    <t>83.5</t>
  </si>
  <si>
    <t>Lolo</t>
  </si>
  <si>
    <t>75.5</t>
  </si>
  <si>
    <t>71.5</t>
  </si>
  <si>
    <t>69.5</t>
  </si>
  <si>
    <t>CM</t>
  </si>
  <si>
    <t>88.5</t>
  </si>
  <si>
    <t>Julien</t>
  </si>
  <si>
    <t>Gary</t>
  </si>
  <si>
    <t>66.5</t>
  </si>
  <si>
    <t>Léo</t>
  </si>
  <si>
    <t>Arnaud</t>
  </si>
  <si>
    <t>Micka</t>
  </si>
  <si>
    <t>7'</t>
  </si>
  <si>
    <t>Sébastien</t>
  </si>
  <si>
    <t>52.5</t>
  </si>
  <si>
    <t>79.5</t>
  </si>
  <si>
    <t>80.5</t>
  </si>
  <si>
    <t>Juju</t>
  </si>
  <si>
    <t>Mathieu</t>
  </si>
  <si>
    <t>87.5</t>
  </si>
  <si>
    <t> 16</t>
  </si>
  <si>
    <t> 12</t>
  </si>
  <si>
    <t>67.5</t>
  </si>
  <si>
    <t>Boris</t>
  </si>
  <si>
    <t>Clarel</t>
  </si>
  <si>
    <t>82.5</t>
  </si>
  <si>
    <t>50.5</t>
  </si>
  <si>
    <t>76.5</t>
  </si>
  <si>
    <t>Madjid</t>
  </si>
  <si>
    <t>1 </t>
  </si>
  <si>
    <t> 1 </t>
  </si>
  <si>
    <t>56.5</t>
  </si>
  <si>
    <t> 2</t>
  </si>
  <si>
    <t>Max</t>
  </si>
  <si>
    <t>Laurent</t>
  </si>
  <si>
    <t> 2 </t>
  </si>
  <si>
    <t>Will</t>
  </si>
  <si>
    <t> 76.5</t>
  </si>
  <si>
    <t> 1</t>
  </si>
  <si>
    <t>Jo </t>
  </si>
  <si>
    <t>Zif</t>
  </si>
  <si>
    <t>Cubi</t>
  </si>
  <si>
    <t>Fab</t>
  </si>
  <si>
    <t>Chris</t>
  </si>
  <si>
    <t>Kevin</t>
  </si>
  <si>
    <t>Pedro</t>
  </si>
  <si>
    <t>Billy</t>
  </si>
  <si>
    <t>54.5</t>
  </si>
  <si>
    <t>58.5</t>
  </si>
  <si>
    <t>59.5</t>
  </si>
  <si>
    <t>77.5</t>
  </si>
  <si>
    <t>63.5</t>
  </si>
  <si>
    <t>Seb M</t>
  </si>
  <si>
    <t>61.5</t>
  </si>
  <si>
    <t>Gui R</t>
  </si>
  <si>
    <t>Thib A</t>
  </si>
  <si>
    <t>Coelio</t>
  </si>
  <si>
    <t>65.5</t>
  </si>
  <si>
    <t>78.5</t>
  </si>
  <si>
    <t>Joueur</t>
  </si>
  <si>
    <t>Evan</t>
  </si>
  <si>
    <t xml:space="preserve">Babou </t>
  </si>
  <si>
    <t xml:space="preserve">Kiki </t>
  </si>
  <si>
    <t xml:space="preserve">Jeff </t>
  </si>
  <si>
    <t>T/M</t>
  </si>
  <si>
    <t>Romain</t>
  </si>
  <si>
    <t>Cla</t>
  </si>
  <si>
    <t>Fayyaz</t>
  </si>
  <si>
    <t>Niko</t>
  </si>
  <si>
    <t>Dimitri</t>
  </si>
  <si>
    <t>Hippo</t>
  </si>
  <si>
    <t>Jérome</t>
  </si>
  <si>
    <t>Maxime</t>
  </si>
  <si>
    <t>Haris</t>
  </si>
  <si>
    <t>Doud</t>
  </si>
  <si>
    <t>Antoine</t>
  </si>
  <si>
    <t>C Rouge</t>
  </si>
  <si>
    <t>Passe</t>
  </si>
  <si>
    <t>But</t>
  </si>
  <si>
    <t>C Jaune</t>
  </si>
  <si>
    <t>Eric</t>
  </si>
  <si>
    <t>Adrien E</t>
  </si>
  <si>
    <t>Fred</t>
  </si>
  <si>
    <t>Alfred</t>
  </si>
  <si>
    <t>Natan</t>
  </si>
  <si>
    <t>Mounim</t>
  </si>
  <si>
    <t>dont 2 matchs gardien</t>
  </si>
  <si>
    <t>dont 1 match gardien</t>
  </si>
  <si>
    <t>Yann</t>
  </si>
  <si>
    <t>Anto</t>
  </si>
  <si>
    <t>53.5</t>
  </si>
  <si>
    <t>Valentin</t>
  </si>
  <si>
    <t>89.5</t>
  </si>
  <si>
    <t>62.5</t>
  </si>
  <si>
    <t>Marc</t>
  </si>
  <si>
    <t>Niels</t>
  </si>
  <si>
    <t>Sofiane</t>
  </si>
  <si>
    <t>Kemar</t>
  </si>
  <si>
    <t>Clément</t>
  </si>
  <si>
    <t>Souley</t>
  </si>
  <si>
    <t>Saison</t>
  </si>
  <si>
    <t>J</t>
  </si>
  <si>
    <t>G</t>
  </si>
  <si>
    <t>N</t>
  </si>
  <si>
    <t>P</t>
  </si>
  <si>
    <t>BP</t>
  </si>
  <si>
    <t>BC</t>
  </si>
  <si>
    <t>Buteurs</t>
  </si>
  <si>
    <t>Passeurs</t>
  </si>
  <si>
    <t>Coach</t>
  </si>
  <si>
    <t>2022/23</t>
  </si>
  <si>
    <t>Rod</t>
  </si>
  <si>
    <t>2021/22</t>
  </si>
  <si>
    <t>Bobo</t>
  </si>
  <si>
    <t>2020/21</t>
  </si>
  <si>
    <t>Total</t>
  </si>
  <si>
    <t>2013/14</t>
  </si>
  <si>
    <t>2019/20</t>
  </si>
  <si>
    <t>2012/13</t>
  </si>
  <si>
    <t>2018/19</t>
  </si>
  <si>
    <t>2011/12</t>
  </si>
  <si>
    <t>2017/18</t>
  </si>
  <si>
    <t>2010/11</t>
  </si>
  <si>
    <t>2009/10</t>
  </si>
  <si>
    <t>2016/17</t>
  </si>
  <si>
    <t>2008/09</t>
  </si>
  <si>
    <t>2007/08</t>
  </si>
  <si>
    <t>2015/16</t>
  </si>
  <si>
    <t>2014/15</t>
  </si>
  <si>
    <t>/</t>
  </si>
  <si>
    <t>2005/2006</t>
  </si>
  <si>
    <t>2003/2004</t>
  </si>
  <si>
    <t>2002/2003</t>
  </si>
  <si>
    <t>TOTAL</t>
  </si>
  <si>
    <t>Dmitry</t>
  </si>
  <si>
    <t>Leroyd</t>
  </si>
  <si>
    <t>Douffy</t>
  </si>
  <si>
    <t>Rodrigue</t>
  </si>
  <si>
    <t>Jérémy B</t>
  </si>
  <si>
    <t>Adrien B</t>
  </si>
  <si>
    <t>David</t>
  </si>
  <si>
    <t>Will B</t>
  </si>
  <si>
    <t>Malik F</t>
  </si>
  <si>
    <t>Gui Brun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</si>
  <si>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</si>
  <si>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</si>
  <si>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</si>
  <si>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</si>
  <si>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</si>
  <si>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</si>
  <si>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</si>
  <si>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</si>
  <si>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</si>
  <si>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</si>
  <si>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</si>
  <si>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</si>
  <si>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</si>
  <si>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</si>
  <si>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</si>
  <si>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</si>
  <si>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</si>
  <si>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</si>
  <si>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</si>
  <si>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</si>
  <si>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</si>
  <si>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</si>
  <si>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</si>
  <si>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</si>
  <si>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</si>
  <si>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</si>
  <si>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</si>
  <si>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</si>
  <si>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</si>
  <si>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</si>
  <si>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</si>
  <si>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A34</t>
  </si>
  <si>
    <t>A35</t>
  </si>
  <si>
    <t>Joueurs</t>
  </si>
  <si>
    <t>Saison 22-23</t>
  </si>
  <si>
    <t>Saison 21-22</t>
  </si>
  <si>
    <t>Saison 20-21</t>
  </si>
  <si>
    <t>Saison 19-20</t>
  </si>
  <si>
    <t>Saison 18-19</t>
  </si>
  <si>
    <t>Saison 17-18</t>
  </si>
  <si>
    <t>Saison 16-17</t>
  </si>
  <si>
    <t>Saison 15-16</t>
  </si>
  <si>
    <t>Saison 14-15</t>
  </si>
  <si>
    <t>Saison 13-14</t>
  </si>
  <si>
    <t>Saison 12-13</t>
  </si>
  <si>
    <t>Saison 11-12</t>
  </si>
  <si>
    <t>Saison 10-11</t>
  </si>
  <si>
    <t>Saison 09-10</t>
  </si>
  <si>
    <t>Saison 08-09</t>
  </si>
  <si>
    <t>Saison 07-08</t>
  </si>
  <si>
    <t>Saison 06-07</t>
  </si>
  <si>
    <t>Saison 05-06</t>
  </si>
  <si>
    <t>Kiki</t>
  </si>
  <si>
    <t>Mathieu Goal</t>
  </si>
  <si>
    <t>Remp</t>
  </si>
  <si>
    <t xml:space="preserve">Tri : </t>
  </si>
  <si>
    <t>Pour tri</t>
  </si>
  <si>
    <t>dont 6 matchs gardien</t>
  </si>
  <si>
    <t>dont 2 match gardien</t>
  </si>
  <si>
    <t>% Match</t>
  </si>
  <si>
    <t>Nb saisons</t>
  </si>
  <si>
    <t>Matches totaux</t>
  </si>
  <si>
    <t>% Matches</t>
  </si>
  <si>
    <t>Total Saisons</t>
  </si>
  <si>
    <t>Nb matches saison</t>
  </si>
  <si>
    <t>Matches</t>
  </si>
  <si>
    <t>Remplaçant</t>
  </si>
  <si>
    <t>Saison 04-05</t>
  </si>
  <si>
    <t>Saison 03-04</t>
  </si>
  <si>
    <t>Saison 02-03</t>
  </si>
  <si>
    <t>%G</t>
  </si>
  <si>
    <t>Toutes saisons</t>
  </si>
  <si>
    <t>2023/24</t>
  </si>
  <si>
    <t>Yoann</t>
  </si>
  <si>
    <t>Leonid</t>
  </si>
  <si>
    <t>Rachid</t>
  </si>
  <si>
    <t>Saison 23-24</t>
  </si>
  <si>
    <t>% Match
(sur période totale)</t>
  </si>
  <si>
    <t>% Match 
(sur matchs des saisons jouées)</t>
  </si>
  <si>
    <t>n</t>
  </si>
  <si>
    <t>2024/25</t>
  </si>
  <si>
    <t>Max C</t>
  </si>
  <si>
    <t>Saison 24-25</t>
  </si>
  <si>
    <t>Passes</t>
  </si>
  <si>
    <t>Buts</t>
  </si>
  <si>
    <t>2025/26</t>
  </si>
  <si>
    <t>Saison 25-26</t>
  </si>
  <si>
    <t>Leo</t>
  </si>
  <si>
    <t>Boris A</t>
  </si>
  <si>
    <t>Lorenzo</t>
  </si>
  <si>
    <t>Abib</t>
  </si>
  <si>
    <t>43.5</t>
  </si>
  <si>
    <t>Fabio</t>
  </si>
  <si>
    <t>73.5</t>
  </si>
  <si>
    <t>64.5</t>
  </si>
  <si>
    <t>Karim</t>
  </si>
  <si>
    <t>Ansu</t>
  </si>
  <si>
    <t>33.5</t>
  </si>
  <si>
    <t>Fred G</t>
  </si>
  <si>
    <t>Total Matchs</t>
  </si>
  <si>
    <t>Données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</si>
</sst>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"/>
  </numFmts>
  <fonts count="39" x14ac:knownFonts="1"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Arial"/>
      <family val="2"/>
    </font>
    <font>
      <i/>
      <sz val="10"/>
      <color theme="0" tint="-0.14999847407452621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name val="Arial"/>
    </font>
    <font>
      <sz val="10"/>
      <color theme="0" tint="-0.1499984740745262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Calibri"/>
      <family val="2"/>
      <scheme val="minor"/>
    </font>
    <font>
      <i/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dashed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dashed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22" fillId="0" borderId="0" applyFont="0" applyFill="0" applyBorder="0" applyAlignment="0" applyProtection="0"/>
  </cellStyleXfs>
  <cellXfs count="27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9" fontId="5" fillId="0" borderId="20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9" fontId="5" fillId="3" borderId="28" xfId="0" applyNumberFormat="1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9" fontId="5" fillId="0" borderId="35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9" fontId="5" fillId="3" borderId="42" xfId="0" applyNumberFormat="1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5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9" fontId="5" fillId="0" borderId="57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3" borderId="61" xfId="0" applyFont="1" applyFill="1" applyBorder="1" applyAlignment="1">
      <alignment horizontal="center" vertical="center" wrapText="1"/>
    </xf>
    <xf numFmtId="9" fontId="5" fillId="3" borderId="62" xfId="0" applyNumberFormat="1" applyFont="1" applyFill="1" applyBorder="1" applyAlignment="1">
      <alignment horizontal="center" vertical="center" wrapText="1"/>
    </xf>
    <xf numFmtId="0" fontId="4" fillId="3" borderId="63" xfId="0" applyFont="1" applyFill="1" applyBorder="1" applyAlignment="1">
      <alignment horizontal="center" vertical="center" wrapText="1"/>
    </xf>
    <xf numFmtId="0" fontId="4" fillId="3" borderId="64" xfId="0" applyFont="1" applyFill="1" applyBorder="1" applyAlignment="1">
      <alignment horizontal="center" vertical="center" wrapText="1"/>
    </xf>
    <xf numFmtId="0" fontId="4" fillId="3" borderId="65" xfId="0" applyFont="1" applyFill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9" fontId="5" fillId="0" borderId="71" xfId="0" applyNumberFormat="1" applyFont="1" applyBorder="1" applyAlignment="1">
      <alignment horizontal="center" vertical="center" wrapText="1"/>
    </xf>
    <xf numFmtId="9" fontId="5" fillId="0" borderId="72" xfId="0" applyNumberFormat="1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9" fontId="9" fillId="4" borderId="78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79" xfId="0" applyFont="1" applyFill="1" applyBorder="1" applyAlignment="1">
      <alignment horizontal="center" vertical="center"/>
    </xf>
    <xf numFmtId="0" fontId="3" fillId="5" borderId="47" xfId="0" applyFont="1" applyFill="1" applyBorder="1" applyAlignment="1">
      <alignment horizontal="center" vertical="center" wrapText="1"/>
    </xf>
    <xf numFmtId="0" fontId="3" fillId="5" borderId="48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9" fontId="6" fillId="5" borderId="49" xfId="0" applyNumberFormat="1" applyFont="1" applyFill="1" applyBorder="1" applyAlignment="1">
      <alignment horizontal="center" vertical="center" wrapText="1"/>
    </xf>
    <xf numFmtId="0" fontId="3" fillId="5" borderId="50" xfId="0" applyFont="1" applyFill="1" applyBorder="1" applyAlignment="1">
      <alignment horizontal="center" vertical="center" wrapText="1"/>
    </xf>
    <xf numFmtId="0" fontId="3" fillId="5" borderId="51" xfId="0" applyFont="1" applyFill="1" applyBorder="1" applyAlignment="1">
      <alignment horizontal="center" vertical="center" wrapText="1"/>
    </xf>
    <xf numFmtId="0" fontId="3" fillId="5" borderId="69" xfId="0" applyFont="1" applyFill="1" applyBorder="1" applyAlignment="1">
      <alignment horizontal="center" vertical="center" wrapText="1"/>
    </xf>
    <xf numFmtId="0" fontId="3" fillId="5" borderId="70" xfId="0" applyFont="1" applyFill="1" applyBorder="1" applyAlignment="1">
      <alignment horizontal="center" vertical="center" wrapText="1"/>
    </xf>
    <xf numFmtId="0" fontId="3" fillId="5" borderId="68" xfId="0" applyFont="1" applyFill="1" applyBorder="1" applyAlignment="1">
      <alignment horizontal="center" vertical="center" wrapText="1"/>
    </xf>
    <xf numFmtId="9" fontId="6" fillId="5" borderId="72" xfId="0" applyNumberFormat="1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64" fontId="14" fillId="6" borderId="0" xfId="0" applyNumberFormat="1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14" fillId="0" borderId="0" xfId="0" applyFont="1"/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4" xfId="0" applyFont="1" applyBorder="1" applyAlignment="1">
      <alignment horizontal="center"/>
    </xf>
    <xf numFmtId="164" fontId="14" fillId="0" borderId="0" xfId="0" applyNumberFormat="1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4" fillId="7" borderId="32" xfId="0" applyFont="1" applyFill="1" applyBorder="1" applyAlignment="1">
      <alignment horizontal="center" vertical="center" wrapText="1"/>
    </xf>
    <xf numFmtId="9" fontId="5" fillId="7" borderId="35" xfId="0" applyNumberFormat="1" applyFont="1" applyFill="1" applyBorder="1" applyAlignment="1">
      <alignment horizontal="center" vertical="center" wrapText="1"/>
    </xf>
    <xf numFmtId="0" fontId="4" fillId="7" borderId="41" xfId="0" applyFont="1" applyFill="1" applyBorder="1" applyAlignment="1">
      <alignment horizontal="center" vertical="center" wrapText="1"/>
    </xf>
    <xf numFmtId="9" fontId="5" fillId="7" borderId="42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9" fontId="14" fillId="0" borderId="0" xfId="2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9" fontId="17" fillId="0" borderId="0" xfId="2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vertical="center"/>
    </xf>
    <xf numFmtId="9" fontId="15" fillId="0" borderId="0" xfId="2" applyFont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left" vertical="center"/>
    </xf>
    <xf numFmtId="3" fontId="14" fillId="8" borderId="0" xfId="0" applyNumberFormat="1" applyFont="1" applyFill="1" applyAlignment="1">
      <alignment horizontal="center" vertical="center"/>
    </xf>
    <xf numFmtId="164" fontId="14" fillId="8" borderId="0" xfId="0" applyNumberFormat="1" applyFont="1" applyFill="1" applyAlignment="1">
      <alignment horizontal="center" vertical="center"/>
    </xf>
    <xf numFmtId="9" fontId="14" fillId="8" borderId="0" xfId="2" applyFont="1" applyFill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9" fontId="14" fillId="0" borderId="0" xfId="2" applyFont="1" applyAlignment="1">
      <alignment vertical="center"/>
    </xf>
    <xf numFmtId="0" fontId="28" fillId="2" borderId="2" xfId="0" applyFont="1" applyFill="1" applyBorder="1" applyAlignment="1">
      <alignment horizontal="center" vertical="center"/>
    </xf>
    <xf numFmtId="3" fontId="28" fillId="2" borderId="2" xfId="0" applyNumberFormat="1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0" fontId="14" fillId="0" borderId="5" xfId="0" applyFont="1" applyBorder="1"/>
    <xf numFmtId="0" fontId="4" fillId="5" borderId="46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4" fillId="5" borderId="53" xfId="0" applyFont="1" applyFill="1" applyBorder="1" applyAlignment="1">
      <alignment horizontal="center" vertical="center"/>
    </xf>
    <xf numFmtId="0" fontId="15" fillId="0" borderId="83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 wrapText="1"/>
    </xf>
    <xf numFmtId="0" fontId="14" fillId="0" borderId="82" xfId="0" applyFont="1" applyBorder="1" applyAlignment="1">
      <alignment horizontal="center" vertical="center" wrapText="1"/>
    </xf>
    <xf numFmtId="0" fontId="14" fillId="0" borderId="8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4" xfId="0" applyFont="1" applyBorder="1" applyAlignment="1">
      <alignment horizontal="center" vertical="center" wrapText="1"/>
    </xf>
    <xf numFmtId="0" fontId="14" fillId="0" borderId="83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29" fillId="2" borderId="79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 wrapText="1"/>
    </xf>
    <xf numFmtId="0" fontId="29" fillId="2" borderId="86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9" fontId="5" fillId="0" borderId="42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9" fontId="15" fillId="0" borderId="0" xfId="0" applyNumberFormat="1" applyFont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 wrapText="1"/>
    </xf>
    <xf numFmtId="0" fontId="4" fillId="7" borderId="38" xfId="0" applyFont="1" applyFill="1" applyBorder="1" applyAlignment="1">
      <alignment horizontal="center" vertical="center" wrapText="1"/>
    </xf>
    <xf numFmtId="0" fontId="4" fillId="7" borderId="33" xfId="0" applyFont="1" applyFill="1" applyBorder="1" applyAlignment="1">
      <alignment horizontal="center" vertical="center" wrapText="1"/>
    </xf>
    <xf numFmtId="0" fontId="4" fillId="7" borderId="40" xfId="0" applyFont="1" applyFill="1" applyBorder="1" applyAlignment="1">
      <alignment horizontal="center" vertical="center" wrapText="1"/>
    </xf>
    <xf numFmtId="0" fontId="4" fillId="7" borderId="43" xfId="0" applyFont="1" applyFill="1" applyBorder="1" applyAlignment="1">
      <alignment horizontal="center" vertical="center" wrapText="1"/>
    </xf>
    <xf numFmtId="0" fontId="4" fillId="7" borderId="44" xfId="0" applyFont="1" applyFill="1" applyBorder="1" applyAlignment="1">
      <alignment horizontal="center" vertical="center" wrapText="1"/>
    </xf>
    <xf numFmtId="0" fontId="4" fillId="7" borderId="4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30" fillId="0" borderId="0" xfId="0" applyFont="1"/>
    <xf numFmtId="1" fontId="17" fillId="0" borderId="0" xfId="0" applyNumberFormat="1" applyFont="1" applyAlignment="1">
      <alignment horizontal="center" vertical="center"/>
    </xf>
    <xf numFmtId="9" fontId="14" fillId="0" borderId="0" xfId="0" applyNumberFormat="1" applyFont="1" applyAlignment="1">
      <alignment horizontal="center" vertical="center"/>
    </xf>
    <xf numFmtId="0" fontId="31" fillId="0" borderId="0" xfId="0" applyFont="1"/>
    <xf numFmtId="164" fontId="14" fillId="10" borderId="0" xfId="0" applyNumberFormat="1" applyFont="1" applyFill="1" applyAlignment="1">
      <alignment horizontal="center" vertical="center"/>
    </xf>
    <xf numFmtId="0" fontId="14" fillId="10" borderId="0" xfId="0" applyFont="1" applyFill="1" applyAlignment="1">
      <alignment vertical="center"/>
    </xf>
    <xf numFmtId="0" fontId="4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9" borderId="55" xfId="0" applyFont="1" applyFill="1" applyBorder="1" applyAlignment="1">
      <alignment horizontal="center" vertical="center"/>
    </xf>
    <xf numFmtId="0" fontId="14" fillId="9" borderId="56" xfId="0" applyFont="1" applyFill="1" applyBorder="1" applyAlignment="1">
      <alignment horizontal="center" vertical="center" wrapText="1"/>
    </xf>
    <xf numFmtId="0" fontId="14" fillId="9" borderId="54" xfId="0" applyFont="1" applyFill="1" applyBorder="1" applyAlignment="1">
      <alignment horizontal="center" vertical="center" wrapText="1"/>
    </xf>
    <xf numFmtId="9" fontId="5" fillId="9" borderId="57" xfId="0" applyNumberFormat="1" applyFont="1" applyFill="1" applyBorder="1" applyAlignment="1">
      <alignment horizontal="center" vertical="center" wrapText="1"/>
    </xf>
    <xf numFmtId="0" fontId="14" fillId="9" borderId="24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58" xfId="0" applyFont="1" applyFill="1" applyBorder="1" applyAlignment="1">
      <alignment horizontal="center" vertical="center" wrapText="1"/>
    </xf>
    <xf numFmtId="0" fontId="14" fillId="9" borderId="55" xfId="0" applyFont="1" applyFill="1" applyBorder="1" applyAlignment="1">
      <alignment horizontal="center" vertical="center" wrapText="1"/>
    </xf>
    <xf numFmtId="0" fontId="15" fillId="11" borderId="38" xfId="0" applyFont="1" applyFill="1" applyBorder="1" applyAlignment="1">
      <alignment vertical="center"/>
    </xf>
    <xf numFmtId="0" fontId="14" fillId="10" borderId="0" xfId="0" applyFont="1" applyFill="1" applyAlignment="1">
      <alignment horizontal="center" vertical="center"/>
    </xf>
    <xf numFmtId="9" fontId="14" fillId="10" borderId="0" xfId="2" applyFont="1" applyFill="1" applyAlignment="1">
      <alignment horizontal="center" vertical="center"/>
    </xf>
    <xf numFmtId="0" fontId="26" fillId="10" borderId="38" xfId="0" applyFont="1" applyFill="1" applyBorder="1" applyAlignment="1">
      <alignment horizontal="center" vertical="center"/>
    </xf>
    <xf numFmtId="3" fontId="26" fillId="10" borderId="38" xfId="0" applyNumberFormat="1" applyFont="1" applyFill="1" applyBorder="1" applyAlignment="1">
      <alignment horizontal="center" vertical="center"/>
    </xf>
    <xf numFmtId="164" fontId="26" fillId="10" borderId="38" xfId="0" applyNumberFormat="1" applyFont="1" applyFill="1" applyBorder="1" applyAlignment="1">
      <alignment horizontal="center" vertical="center"/>
    </xf>
    <xf numFmtId="0" fontId="27" fillId="10" borderId="38" xfId="0" applyFont="1" applyFill="1" applyBorder="1" applyAlignment="1">
      <alignment horizontal="center" vertical="center"/>
    </xf>
    <xf numFmtId="0" fontId="0" fillId="10" borderId="0" xfId="0" applyFill="1"/>
    <xf numFmtId="9" fontId="26" fillId="10" borderId="38" xfId="2" applyFont="1" applyFill="1" applyBorder="1" applyAlignment="1">
      <alignment horizontal="center" vertical="center"/>
    </xf>
    <xf numFmtId="9" fontId="14" fillId="10" borderId="0" xfId="2" applyFont="1" applyFill="1" applyAlignment="1">
      <alignment vertical="center"/>
    </xf>
    <xf numFmtId="0" fontId="16" fillId="10" borderId="0" xfId="0" applyFont="1" applyFill="1" applyAlignment="1">
      <alignment vertical="center"/>
    </xf>
    <xf numFmtId="0" fontId="4" fillId="2" borderId="38" xfId="0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9" fontId="36" fillId="0" borderId="0" xfId="2" applyFont="1" applyAlignment="1">
      <alignment horizontal="center" vertical="center"/>
    </xf>
    <xf numFmtId="9" fontId="35" fillId="0" borderId="0" xfId="2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3" fontId="16" fillId="0" borderId="0" xfId="0" applyNumberFormat="1" applyFont="1" applyAlignment="1">
      <alignment vertical="center"/>
    </xf>
    <xf numFmtId="0" fontId="35" fillId="0" borderId="0" xfId="0" applyFont="1"/>
    <xf numFmtId="0" fontId="37" fillId="0" borderId="0" xfId="0" applyFont="1" applyAlignment="1">
      <alignment vertical="center"/>
    </xf>
    <xf numFmtId="3" fontId="16" fillId="0" borderId="0" xfId="0" applyNumberFormat="1" applyFont="1" applyAlignment="1">
      <alignment horizontal="center" vertical="center"/>
    </xf>
    <xf numFmtId="0" fontId="4" fillId="11" borderId="38" xfId="0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2" fillId="10" borderId="2" xfId="0" applyFont="1" applyFill="1" applyBorder="1" applyAlignment="1">
      <alignment horizontal="center" vertical="center"/>
    </xf>
    <xf numFmtId="0" fontId="37" fillId="10" borderId="0" xfId="0" applyFont="1" applyFill="1" applyAlignment="1">
      <alignment horizontal="center" vertical="center"/>
    </xf>
    <xf numFmtId="164" fontId="37" fillId="10" borderId="0" xfId="0" applyNumberFormat="1" applyFont="1" applyFill="1" applyAlignment="1">
      <alignment horizontal="center" vertical="center"/>
    </xf>
    <xf numFmtId="9" fontId="37" fillId="10" borderId="0" xfId="2" applyFont="1" applyFill="1" applyAlignment="1">
      <alignment horizontal="center" vertical="center"/>
    </xf>
    <xf numFmtId="9" fontId="16" fillId="10" borderId="0" xfId="2" applyFont="1" applyFill="1" applyAlignment="1">
      <alignment vertical="center"/>
    </xf>
    <xf numFmtId="9" fontId="16" fillId="10" borderId="0" xfId="2" applyFont="1" applyFill="1" applyAlignment="1">
      <alignment horizontal="center" vertical="center"/>
    </xf>
    <xf numFmtId="0" fontId="38" fillId="0" borderId="0" xfId="0" applyFont="1"/>
    <xf numFmtId="165" fontId="38" fillId="0" borderId="0" xfId="0" applyNumberFormat="1" applyFont="1"/>
    <xf numFmtId="0" fontId="34" fillId="0" borderId="0" xfId="0" applyFont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9" fillId="2" borderId="21" xfId="0" applyFont="1" applyFill="1" applyBorder="1" applyAlignment="1">
      <alignment horizontal="center" vertical="center"/>
    </xf>
    <xf numFmtId="0" fontId="29" fillId="2" borderId="36" xfId="0" applyFont="1" applyFill="1" applyBorder="1" applyAlignment="1">
      <alignment horizontal="center" vertical="center"/>
    </xf>
    <xf numFmtId="0" fontId="29" fillId="2" borderId="50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5" borderId="68" xfId="0" applyFont="1" applyFill="1" applyBorder="1" applyAlignment="1">
      <alignment horizontal="center" vertical="center"/>
    </xf>
    <xf numFmtId="0" fontId="4" fillId="5" borderId="76" xfId="0" applyFont="1" applyFill="1" applyBorder="1" applyAlignment="1">
      <alignment horizontal="center" vertical="center"/>
    </xf>
    <xf numFmtId="0" fontId="4" fillId="5" borderId="77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/>
    </xf>
    <xf numFmtId="0" fontId="29" fillId="2" borderId="54" xfId="0" applyFont="1" applyFill="1" applyBorder="1" applyAlignment="1">
      <alignment horizontal="center" vertical="center"/>
    </xf>
    <xf numFmtId="0" fontId="29" fillId="2" borderId="46" xfId="0" applyFont="1" applyFill="1" applyBorder="1" applyAlignment="1">
      <alignment horizontal="center" vertical="center"/>
    </xf>
    <xf numFmtId="0" fontId="4" fillId="5" borderId="46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4" fillId="5" borderId="53" xfId="0" applyFont="1" applyFill="1" applyBorder="1" applyAlignment="1">
      <alignment horizontal="center" vertical="center"/>
    </xf>
    <xf numFmtId="0" fontId="3" fillId="5" borderId="46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/>
    </xf>
    <xf numFmtId="0" fontId="29" fillId="2" borderId="80" xfId="0" applyFont="1" applyFill="1" applyBorder="1" applyAlignment="1">
      <alignment horizontal="center" vertical="center"/>
    </xf>
    <xf numFmtId="0" fontId="29" fillId="2" borderId="85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9" fillId="2" borderId="79" xfId="0" applyFont="1" applyFill="1" applyBorder="1" applyAlignment="1">
      <alignment horizontal="center" vertical="center" wrapText="1"/>
    </xf>
    <xf numFmtId="0" fontId="29" fillId="2" borderId="8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666813B2-76E4-40B6-B9D7-8EA74C0356F2}"/>
    <cellStyle name="Pourcentage" xfId="2" builtinId="5"/>
  </cellStyles>
  <dxfs count="10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7.xml"/><Relationship Id="rId26" Type="http://schemas.openxmlformats.org/officeDocument/2006/relationships/worksheet" Target="worksheets/sheet25.xml"/><Relationship Id="rId3" Type="http://schemas.openxmlformats.org/officeDocument/2006/relationships/worksheet" Target="worksheets/sheet2.xml"/><Relationship Id="rId21" Type="http://schemas.openxmlformats.org/officeDocument/2006/relationships/worksheet" Target="worksheets/sheet20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5" Type="http://schemas.openxmlformats.org/officeDocument/2006/relationships/worksheet" Target="worksheets/sheet24.xml"/><Relationship Id="rId2" Type="http://schemas.openxmlformats.org/officeDocument/2006/relationships/chartsheet" Target="chartsheets/sheet1.xml"/><Relationship Id="rId16" Type="http://schemas.openxmlformats.org/officeDocument/2006/relationships/worksheet" Target="worksheets/sheet15.xml"/><Relationship Id="rId20" Type="http://schemas.openxmlformats.org/officeDocument/2006/relationships/worksheet" Target="worksheets/sheet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24" Type="http://schemas.openxmlformats.org/officeDocument/2006/relationships/worksheet" Target="worksheets/sheet23.xml"/><Relationship Id="rId32" Type="http://schemas.openxmlformats.org/officeDocument/2006/relationships/calcChain" Target="calcChain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4.xml"/><Relationship Id="rId23" Type="http://schemas.openxmlformats.org/officeDocument/2006/relationships/worksheet" Target="worksheets/sheet22.xml"/><Relationship Id="rId28" Type="http://schemas.openxmlformats.org/officeDocument/2006/relationships/theme" Target="theme/theme1.xml"/><Relationship Id="rId10" Type="http://schemas.openxmlformats.org/officeDocument/2006/relationships/worksheet" Target="worksheets/sheet9.xml"/><Relationship Id="rId19" Type="http://schemas.openxmlformats.org/officeDocument/2006/relationships/worksheet" Target="worksheets/sheet18.xml"/><Relationship Id="rId31" Type="http://schemas.openxmlformats.org/officeDocument/2006/relationships/sheetMetadata" Target="metadata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Relationship Id="rId22" Type="http://schemas.openxmlformats.org/officeDocument/2006/relationships/worksheet" Target="worksheets/sheet21.xml"/><Relationship Id="rId27" Type="http://schemas.openxmlformats.org/officeDocument/2006/relationships/worksheet" Target="worksheets/sheet26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650007425543203E-2"/>
          <c:y val="3.6596272409028796E-2"/>
          <c:w val="0.9494009183584915"/>
          <c:h val="0.79304048769364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F603-44CA-BB62-7DFAD9FCCA65}"/>
              </c:ext>
            </c:extLst>
          </c:dPt>
          <c:dLbls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603-44CA-BB62-7DFAD9FCCA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'Stats Coachs'!$E$39:$F$62</c:f>
              <c:multiLvlStrCache>
                <c:ptCount val="24"/>
                <c:lvl>
                  <c:pt idx="0">
                    <c:v>Cyrille</c:v>
                  </c:pt>
                  <c:pt idx="1">
                    <c:v>Cyrille</c:v>
                  </c:pt>
                  <c:pt idx="2">
                    <c:v>Geff</c:v>
                  </c:pt>
                  <c:pt idx="3">
                    <c:v>Geff</c:v>
                  </c:pt>
                  <c:pt idx="4">
                    <c:v>Thib</c:v>
                  </c:pt>
                  <c:pt idx="5">
                    <c:v>Thib</c:v>
                  </c:pt>
                  <c:pt idx="6">
                    <c:v>Thib</c:v>
                  </c:pt>
                  <c:pt idx="7">
                    <c:v>Thib</c:v>
                  </c:pt>
                  <c:pt idx="8">
                    <c:v>Thib</c:v>
                  </c:pt>
                  <c:pt idx="9">
                    <c:v>Thib</c:v>
                  </c:pt>
                  <c:pt idx="10">
                    <c:v>Thib</c:v>
                  </c:pt>
                  <c:pt idx="11">
                    <c:v>Thib</c:v>
                  </c:pt>
                  <c:pt idx="12">
                    <c:v>Kevin</c:v>
                  </c:pt>
                  <c:pt idx="13">
                    <c:v>Kevin</c:v>
                  </c:pt>
                  <c:pt idx="14">
                    <c:v>Antoine</c:v>
                  </c:pt>
                  <c:pt idx="15">
                    <c:v>PB</c:v>
                  </c:pt>
                  <c:pt idx="16">
                    <c:v>PB</c:v>
                  </c:pt>
                  <c:pt idx="17">
                    <c:v>PB</c:v>
                  </c:pt>
                  <c:pt idx="18">
                    <c:v>Thib</c:v>
                  </c:pt>
                  <c:pt idx="19">
                    <c:v>Thib</c:v>
                  </c:pt>
                  <c:pt idx="20">
                    <c:v>Thib</c:v>
                  </c:pt>
                  <c:pt idx="21">
                    <c:v>Cla</c:v>
                  </c:pt>
                  <c:pt idx="22">
                    <c:v>Cla</c:v>
                  </c:pt>
                  <c:pt idx="23">
                    <c:v>Cla</c:v>
                  </c:pt>
                </c:lvl>
                <c:lvl>
                  <c:pt idx="0">
                    <c:v>Saison 02-03</c:v>
                  </c:pt>
                  <c:pt idx="1">
                    <c:v>Saison 03-04</c:v>
                  </c:pt>
                  <c:pt idx="2">
                    <c:v>Saison 04-05</c:v>
                  </c:pt>
                  <c:pt idx="3">
                    <c:v>Saison 05-06</c:v>
                  </c:pt>
                  <c:pt idx="4">
                    <c:v>Saison 06-07</c:v>
                  </c:pt>
                  <c:pt idx="5">
                    <c:v>Saison 07-08</c:v>
                  </c:pt>
                  <c:pt idx="6">
                    <c:v>Saison 08-09</c:v>
                  </c:pt>
                  <c:pt idx="7">
                    <c:v>Saison 09-10</c:v>
                  </c:pt>
                  <c:pt idx="8">
                    <c:v>Saison 10-11</c:v>
                  </c:pt>
                  <c:pt idx="9">
                    <c:v>Saison 11-12</c:v>
                  </c:pt>
                  <c:pt idx="10">
                    <c:v>Saison 12-13</c:v>
                  </c:pt>
                  <c:pt idx="11">
                    <c:v>Saison 13-14</c:v>
                  </c:pt>
                  <c:pt idx="12">
                    <c:v>Saison 14-15</c:v>
                  </c:pt>
                  <c:pt idx="13">
                    <c:v>Saison 15-16</c:v>
                  </c:pt>
                  <c:pt idx="14">
                    <c:v>Saison 16-17</c:v>
                  </c:pt>
                  <c:pt idx="15">
                    <c:v>Saison 17-18</c:v>
                  </c:pt>
                  <c:pt idx="16">
                    <c:v>Saison 18-19</c:v>
                  </c:pt>
                  <c:pt idx="17">
                    <c:v>Saison 19-20</c:v>
                  </c:pt>
                  <c:pt idx="18">
                    <c:v>Saison 20-21</c:v>
                  </c:pt>
                  <c:pt idx="19">
                    <c:v>Saison 21-22</c:v>
                  </c:pt>
                  <c:pt idx="20">
                    <c:v>Saison 22-23</c:v>
                  </c:pt>
                  <c:pt idx="21">
                    <c:v>Saison 23-24</c:v>
                  </c:pt>
                  <c:pt idx="22">
                    <c:v>Saison 24-25</c:v>
                  </c:pt>
                  <c:pt idx="23">
                    <c:v>Saison 25-26</c:v>
                  </c:pt>
                </c:lvl>
              </c:multiLvlStrCache>
            </c:multiLvlStrRef>
          </c:cat>
          <c:val>
            <c:numRef>
              <c:f>'Stats Coachs'!$K$39:$K$62</c:f>
              <c:numCache>
                <c:formatCode>0%</c:formatCode>
                <c:ptCount val="24"/>
                <c:pt idx="0">
                  <c:v>0.31818181818181818</c:v>
                </c:pt>
                <c:pt idx="1">
                  <c:v>0.22222222222222221</c:v>
                </c:pt>
                <c:pt idx="2">
                  <c:v>0.57894736842105265</c:v>
                </c:pt>
                <c:pt idx="3">
                  <c:v>0.33333333333333331</c:v>
                </c:pt>
                <c:pt idx="4">
                  <c:v>0.6</c:v>
                </c:pt>
                <c:pt idx="5">
                  <c:v>0.52631578947368418</c:v>
                </c:pt>
                <c:pt idx="6">
                  <c:v>0.38095238095238093</c:v>
                </c:pt>
                <c:pt idx="7">
                  <c:v>0.59090909090909094</c:v>
                </c:pt>
                <c:pt idx="8">
                  <c:v>0.54545454545454541</c:v>
                </c:pt>
                <c:pt idx="9">
                  <c:v>0.68</c:v>
                </c:pt>
                <c:pt idx="10">
                  <c:v>0.25</c:v>
                </c:pt>
                <c:pt idx="11">
                  <c:v>0.33333333333333331</c:v>
                </c:pt>
                <c:pt idx="12">
                  <c:v>0.2608695652173913</c:v>
                </c:pt>
                <c:pt idx="13">
                  <c:v>0.32</c:v>
                </c:pt>
                <c:pt idx="14">
                  <c:v>0.33333333333333331</c:v>
                </c:pt>
                <c:pt idx="15">
                  <c:v>0.16666666666666666</c:v>
                </c:pt>
                <c:pt idx="16">
                  <c:v>0.55555555555555558</c:v>
                </c:pt>
                <c:pt idx="17">
                  <c:v>0.30769230769230771</c:v>
                </c:pt>
                <c:pt idx="18">
                  <c:v>0.2</c:v>
                </c:pt>
                <c:pt idx="19">
                  <c:v>0.63157894736842102</c:v>
                </c:pt>
                <c:pt idx="20">
                  <c:v>0.42857142857142855</c:v>
                </c:pt>
                <c:pt idx="21">
                  <c:v>0.5</c:v>
                </c:pt>
                <c:pt idx="22">
                  <c:v>0.64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95-48A7-BE6D-073B1AF05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68638352"/>
        <c:axId val="768638832"/>
      </c:barChart>
      <c:catAx>
        <c:axId val="76863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68638832"/>
        <c:crosses val="autoZero"/>
        <c:auto val="1"/>
        <c:lblAlgn val="ctr"/>
        <c:lblOffset val="100"/>
        <c:noMultiLvlLbl val="0"/>
      </c:catAx>
      <c:valAx>
        <c:axId val="768638832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768638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1E76376-4762-402D-8331-04B4FA8ED42B}">
  <sheetPr>
    <tabColor theme="1"/>
  </sheetPr>
  <sheetViews>
    <sheetView zoomScale="118" workbookViewId="0" zoomToFit="1"/>
  </sheetViews>
  <pageMargins left="0.7" right="0.7" top="0.75" bottom="0.75" header="0.3" footer="0.3"/>
  <drawing r:id="rId1"/>
</chartsheet>
</file>

<file path=xl/ctrlProps/ctrlProp1.xml><?xml version="1.0" encoding="utf-8"?>
<formControlPr xmlns="http://schemas.microsoft.com/office/spreadsheetml/2009/9/main" objectType="CheckBox" checked="Checked" fmlaLink="C11" lockText="1" noThreeD="1"/>
</file>

<file path=xl/ctrlProps/ctrlProp2.xml><?xml version="1.0" encoding="utf-8"?>
<formControlPr xmlns="http://schemas.microsoft.com/office/spreadsheetml/2009/9/main" objectType="CheckBox" checked="Checked" fmlaLink="C12" lockText="1" noThreeD="1"/>
</file>

<file path=xl/ctrlProps/ctrlProp3.xml><?xml version="1.0" encoding="utf-8"?>
<formControlPr xmlns="http://schemas.microsoft.com/office/spreadsheetml/2009/9/main" objectType="CheckBox" checked="Checked" fmlaLink="C13" lockText="1" noThreeD="1"/>
</file>

<file path=xl/ctrlProps/ctrlProp4.xml><?xml version="1.0" encoding="utf-8"?>
<formControlPr xmlns="http://schemas.microsoft.com/office/spreadsheetml/2009/9/main" objectType="CheckBox" checked="Checked" fmlaLink="C14" lockText="1" noThreeD="1"/>
</file>

<file path=xl/ctrlProps/ctrlProp5.xml><?xml version="1.0" encoding="utf-8"?>
<formControlPr xmlns="http://schemas.microsoft.com/office/spreadsheetml/2009/9/main" objectType="CheckBox" checked="Checked" fmlaLink="C15" lockText="1" noThreeD="1"/>
</file>

<file path=xl/ctrlProps/ctrlProp6.xml><?xml version="1.0" encoding="utf-8"?>
<formControlPr xmlns="http://schemas.microsoft.com/office/spreadsheetml/2009/9/main" objectType="CheckBox" checked="Checked" fmlaLink="C16" lockText="1" noThreeD="1"/>
</file>

<file path=xl/ctrlProps/ctrlProp7.xml><?xml version="1.0" encoding="utf-8"?>
<formControlPr xmlns="http://schemas.microsoft.com/office/spreadsheetml/2009/9/main" objectType="CheckBox" checked="Checked" fmlaLink="C17" lockText="1" noThreeD="1"/>
</file>

<file path=xl/ctrlProps/ctrlProp8.xml><?xml version="1.0" encoding="utf-8"?>
<formControlPr xmlns="http://schemas.microsoft.com/office/spreadsheetml/2009/9/main" objectType="CheckBox" checked="Checked" fmlaLink="C18" lockText="1" noThreeD="1"/>
</file>

<file path=xl/ctrlProps/ctrlProp9.xml><?xml version="1.0" encoding="utf-8"?>
<formControlPr xmlns="http://schemas.microsoft.com/office/spreadsheetml/2009/9/main" objectType="CheckBox" checked="Checked" fmlaLink="C19" lockText="1" noThreeD="1"/>
</file>

<file path=xl/ctrlProps/ctrlProp10.xml><?xml version="1.0" encoding="utf-8"?>
<formControlPr xmlns="http://schemas.microsoft.com/office/spreadsheetml/2009/9/main" objectType="CheckBox" checked="Checked" fmlaLink="C20" lockText="1" noThreeD="1"/>
</file>

<file path=xl/ctrlProps/ctrlProp11.xml><?xml version="1.0" encoding="utf-8"?>
<formControlPr xmlns="http://schemas.microsoft.com/office/spreadsheetml/2009/9/main" objectType="CheckBox" checked="Checked" fmlaLink="C21" lockText="1" noThreeD="1"/>
</file>

<file path=xl/ctrlProps/ctrlProp12.xml><?xml version="1.0" encoding="utf-8"?>
<formControlPr xmlns="http://schemas.microsoft.com/office/spreadsheetml/2009/9/main" objectType="CheckBox" checked="Checked" fmlaLink="C22" lockText="1" noThreeD="1"/>
</file>

<file path=xl/ctrlProps/ctrlProp13.xml><?xml version="1.0" encoding="utf-8"?>
<formControlPr xmlns="http://schemas.microsoft.com/office/spreadsheetml/2009/9/main" objectType="CheckBox" checked="Checked" fmlaLink="C23" lockText="1" noThreeD="1"/>
</file>

<file path=xl/ctrlProps/ctrlProp14.xml><?xml version="1.0" encoding="utf-8"?>
<formControlPr xmlns="http://schemas.microsoft.com/office/spreadsheetml/2009/9/main" objectType="CheckBox" checked="Checked" fmlaLink="C24" lockText="1" noThreeD="1"/>
</file>

<file path=xl/ctrlProps/ctrlProp15.xml><?xml version="1.0" encoding="utf-8"?>
<formControlPr xmlns="http://schemas.microsoft.com/office/spreadsheetml/2009/9/main" objectType="CheckBox" checked="Checked" fmlaLink="C25" lockText="1" noThreeD="1"/>
</file>

<file path=xl/ctrlProps/ctrlProp16.xml><?xml version="1.0" encoding="utf-8"?>
<formControlPr xmlns="http://schemas.microsoft.com/office/spreadsheetml/2009/9/main" objectType="CheckBox" checked="Checked" fmlaLink="C26" lockText="1" noThreeD="1"/>
</file>

<file path=xl/ctrlProps/ctrlProp17.xml><?xml version="1.0" encoding="utf-8"?>
<formControlPr xmlns="http://schemas.microsoft.com/office/spreadsheetml/2009/9/main" objectType="Drop" dropLines="10" dropStyle="combo" dx="39" fmlaLink="$C$2" fmlaRange="Listes!$Z$4:$Z$14" noThreeD="1" sel="1" val="0"/>
</file>

<file path=xl/ctrlProps/ctrlProp18.xml><?xml version="1.0" encoding="utf-8"?>
<formControlPr xmlns="http://schemas.microsoft.com/office/spreadsheetml/2009/9/main" objectType="CheckBox" checked="Checked" fmlaLink="C8" lockText="1" noThreeD="1"/>
</file>

<file path=xl/ctrlProps/ctrlProp19.xml><?xml version="1.0" encoding="utf-8"?>
<formControlPr xmlns="http://schemas.microsoft.com/office/spreadsheetml/2009/9/main" objectType="CheckBox" checked="Checked" fmlaLink="C9" lockText="1" noThreeD="1"/>
</file>

<file path=xl/ctrlProps/ctrlProp20.xml><?xml version="1.0" encoding="utf-8"?>
<formControlPr xmlns="http://schemas.microsoft.com/office/spreadsheetml/2009/9/main" objectType="CheckBox" checked="Checked" fmlaLink="C10" lockText="1" noThreeD="1"/>
</file>

<file path=xl/ctrlProps/ctrlProp21.xml><?xml version="1.0" encoding="utf-8"?>
<formControlPr xmlns="http://schemas.microsoft.com/office/spreadsheetml/2009/9/main" objectType="CheckBox" checked="Checked" fmlaLink="C7" lockText="1" noThreeD="1"/>
</file>

<file path=xl/ctrlProps/ctrlProp22.xml><?xml version="1.0" encoding="utf-8"?>
<formControlPr xmlns="http://schemas.microsoft.com/office/spreadsheetml/2009/9/main" objectType="CheckBox" checked="Checked" fmlaLink="C6" lockText="1" noThreeD="1"/>
</file>

<file path=xl/ctrlProps/ctrlProp23.xml><?xml version="1.0" encoding="utf-8"?>
<formControlPr xmlns="http://schemas.microsoft.com/office/spreadsheetml/2009/9/main" objectType="CheckBox" checked="Checked" fmlaLink="C11" lockText="1" noThreeD="1"/>
</file>

<file path=xl/ctrlProps/ctrlProp24.xml><?xml version="1.0" encoding="utf-8"?>
<formControlPr xmlns="http://schemas.microsoft.com/office/spreadsheetml/2009/9/main" objectType="CheckBox" checked="Checked" fmlaLink="C12" lockText="1" noThreeD="1"/>
</file>

<file path=xl/ctrlProps/ctrlProp25.xml><?xml version="1.0" encoding="utf-8"?>
<formControlPr xmlns="http://schemas.microsoft.com/office/spreadsheetml/2009/9/main" objectType="CheckBox" checked="Checked" fmlaLink="C13" lockText="1" noThreeD="1"/>
</file>

<file path=xl/ctrlProps/ctrlProp26.xml><?xml version="1.0" encoding="utf-8"?>
<formControlPr xmlns="http://schemas.microsoft.com/office/spreadsheetml/2009/9/main" objectType="CheckBox" checked="Checked" fmlaLink="C14" lockText="1" noThreeD="1"/>
</file>

<file path=xl/ctrlProps/ctrlProp27.xml><?xml version="1.0" encoding="utf-8"?>
<formControlPr xmlns="http://schemas.microsoft.com/office/spreadsheetml/2009/9/main" objectType="CheckBox" checked="Checked" fmlaLink="C15" lockText="1" noThreeD="1"/>
</file>

<file path=xl/ctrlProps/ctrlProp28.xml><?xml version="1.0" encoding="utf-8"?>
<formControlPr xmlns="http://schemas.microsoft.com/office/spreadsheetml/2009/9/main" objectType="CheckBox" checked="Checked" fmlaLink="C16" lockText="1" noThreeD="1"/>
</file>

<file path=xl/ctrlProps/ctrlProp29.xml><?xml version="1.0" encoding="utf-8"?>
<formControlPr xmlns="http://schemas.microsoft.com/office/spreadsheetml/2009/9/main" objectType="CheckBox" checked="Checked" fmlaLink="C17" lockText="1" noThreeD="1"/>
</file>

<file path=xl/ctrlProps/ctrlProp30.xml><?xml version="1.0" encoding="utf-8"?>
<formControlPr xmlns="http://schemas.microsoft.com/office/spreadsheetml/2009/9/main" objectType="CheckBox" checked="Checked" fmlaLink="C18" lockText="1" noThreeD="1"/>
</file>

<file path=xl/ctrlProps/ctrlProp31.xml><?xml version="1.0" encoding="utf-8"?>
<formControlPr xmlns="http://schemas.microsoft.com/office/spreadsheetml/2009/9/main" objectType="CheckBox" checked="Checked" fmlaLink="C19" lockText="1" noThreeD="1"/>
</file>

<file path=xl/ctrlProps/ctrlProp32.xml><?xml version="1.0" encoding="utf-8"?>
<formControlPr xmlns="http://schemas.microsoft.com/office/spreadsheetml/2009/9/main" objectType="CheckBox" checked="Checked" fmlaLink="C20" lockText="1" noThreeD="1"/>
</file>

<file path=xl/ctrlProps/ctrlProp33.xml><?xml version="1.0" encoding="utf-8"?>
<formControlPr xmlns="http://schemas.microsoft.com/office/spreadsheetml/2009/9/main" objectType="CheckBox" checked="Checked" fmlaLink="C21" lockText="1" noThreeD="1"/>
</file>

<file path=xl/ctrlProps/ctrlProp34.xml><?xml version="1.0" encoding="utf-8"?>
<formControlPr xmlns="http://schemas.microsoft.com/office/spreadsheetml/2009/9/main" objectType="CheckBox" checked="Checked" fmlaLink="C22" lockText="1" noThreeD="1"/>
</file>

<file path=xl/ctrlProps/ctrlProp35.xml><?xml version="1.0" encoding="utf-8"?>
<formControlPr xmlns="http://schemas.microsoft.com/office/spreadsheetml/2009/9/main" objectType="CheckBox" checked="Checked" fmlaLink="C23" lockText="1" noThreeD="1"/>
</file>

<file path=xl/ctrlProps/ctrlProp36.xml><?xml version="1.0" encoding="utf-8"?>
<formControlPr xmlns="http://schemas.microsoft.com/office/spreadsheetml/2009/9/main" objectType="CheckBox" checked="Checked" fmlaLink="C24" lockText="1" noThreeD="1"/>
</file>

<file path=xl/ctrlProps/ctrlProp37.xml><?xml version="1.0" encoding="utf-8"?>
<formControlPr xmlns="http://schemas.microsoft.com/office/spreadsheetml/2009/9/main" objectType="CheckBox" checked="Checked" fmlaLink="C25" lockText="1" noThreeD="1"/>
</file>

<file path=xl/ctrlProps/ctrlProp38.xml><?xml version="1.0" encoding="utf-8"?>
<formControlPr xmlns="http://schemas.microsoft.com/office/spreadsheetml/2009/9/main" objectType="CheckBox" checked="Checked" fmlaLink="C26" lockText="1" noThreeD="1"/>
</file>

<file path=xl/ctrlProps/ctrlProp39.xml><?xml version="1.0" encoding="utf-8"?>
<formControlPr xmlns="http://schemas.microsoft.com/office/spreadsheetml/2009/9/main" objectType="Drop" dropLines="10" dropStyle="combo" dx="39" fmlaLink="$D$3" fmlaRange="Listes!$Z$3:$Z$13" noThreeD="1" sel="1" val="0"/>
</file>

<file path=xl/ctrlProps/ctrlProp40.xml><?xml version="1.0" encoding="utf-8"?>
<formControlPr xmlns="http://schemas.microsoft.com/office/spreadsheetml/2009/9/main" objectType="Drop" dropLines="10" dropStyle="combo" dx="39" fmlaLink="$B$1" fmlaRange="Listes!$X$4:$X$95" sel="88" val="82"/>
</file>

<file path=xl/ctrlProps/ctrlProp41.xml><?xml version="1.0" encoding="utf-8"?>
<formControlPr xmlns="http://schemas.microsoft.com/office/spreadsheetml/2009/9/main" objectType="CheckBox" checked="Checked" fmlaLink="C10" lockText="1" noThreeD="1"/>
</file>

<file path=xl/ctrlProps/ctrlProp42.xml><?xml version="1.0" encoding="utf-8"?>
<formControlPr xmlns="http://schemas.microsoft.com/office/spreadsheetml/2009/9/main" objectType="CheckBox" checked="Checked" fmlaLink="C9" lockText="1" noThreeD="1"/>
</file>

<file path=xl/ctrlProps/ctrlProp43.xml><?xml version="1.0" encoding="utf-8"?>
<formControlPr xmlns="http://schemas.microsoft.com/office/spreadsheetml/2009/9/main" objectType="CheckBox" checked="Checked" fmlaLink="C8" lockText="1" noThreeD="1"/>
</file>

<file path=xl/ctrlProps/ctrlProp44.xml><?xml version="1.0" encoding="utf-8"?>
<formControlPr xmlns="http://schemas.microsoft.com/office/spreadsheetml/2009/9/main" objectType="CheckBox" checked="Checked" fmlaLink="C6" lockText="1" noThreeD="1"/>
</file>

<file path=xl/ctrlProps/ctrlProp45.xml><?xml version="1.0" encoding="utf-8"?>
<formControlPr xmlns="http://schemas.microsoft.com/office/spreadsheetml/2009/9/main" objectType="CheckBox" checked="Checked" fmlaLink="C7" lockText="1" noThreeD="1"/>
</file>

<file path=xl/ctrlProps/ctrlProp46.xml><?xml version="1.0" encoding="utf-8"?>
<formControlPr xmlns="http://schemas.microsoft.com/office/spreadsheetml/2009/9/main" objectType="Drop" dropLines="10" dropStyle="combo" dx="39" fmlaLink="$C$1" fmlaRange="Listes!$X$4:$Y$95" sel="88" val="82"/>
</file>

<file path=xl/ctrlProps/ctrlProp47.xml><?xml version="1.0" encoding="utf-8"?>
<formControlPr xmlns="http://schemas.microsoft.com/office/spreadsheetml/2009/9/main" objectType="CheckBox" checked="Checked" fmlaLink="C11" lockText="1" noThreeD="1"/>
</file>

<file path=xl/ctrlProps/ctrlProp48.xml><?xml version="1.0" encoding="utf-8"?>
<formControlPr xmlns="http://schemas.microsoft.com/office/spreadsheetml/2009/9/main" objectType="CheckBox" checked="Checked" fmlaLink="C12" lockText="1" noThreeD="1"/>
</file>

<file path=xl/ctrlProps/ctrlProp49.xml><?xml version="1.0" encoding="utf-8"?>
<formControlPr xmlns="http://schemas.microsoft.com/office/spreadsheetml/2009/9/main" objectType="CheckBox" checked="Checked" fmlaLink="C13" lockText="1" noThreeD="1"/>
</file>

<file path=xl/ctrlProps/ctrlProp50.xml><?xml version="1.0" encoding="utf-8"?>
<formControlPr xmlns="http://schemas.microsoft.com/office/spreadsheetml/2009/9/main" objectType="CheckBox" checked="Checked" fmlaLink="C14" lockText="1" noThreeD="1"/>
</file>

<file path=xl/ctrlProps/ctrlProp51.xml><?xml version="1.0" encoding="utf-8"?>
<formControlPr xmlns="http://schemas.microsoft.com/office/spreadsheetml/2009/9/main" objectType="CheckBox" checked="Checked" fmlaLink="C15" lockText="1" noThreeD="1"/>
</file>

<file path=xl/ctrlProps/ctrlProp52.xml><?xml version="1.0" encoding="utf-8"?>
<formControlPr xmlns="http://schemas.microsoft.com/office/spreadsheetml/2009/9/main" objectType="CheckBox" checked="Checked" fmlaLink="C16" lockText="1" noThreeD="1"/>
</file>

<file path=xl/ctrlProps/ctrlProp53.xml><?xml version="1.0" encoding="utf-8"?>
<formControlPr xmlns="http://schemas.microsoft.com/office/spreadsheetml/2009/9/main" objectType="CheckBox" checked="Checked" fmlaLink="C17" lockText="1" noThreeD="1"/>
</file>

<file path=xl/ctrlProps/ctrlProp54.xml><?xml version="1.0" encoding="utf-8"?>
<formControlPr xmlns="http://schemas.microsoft.com/office/spreadsheetml/2009/9/main" objectType="CheckBox" checked="Checked" fmlaLink="C18" lockText="1" noThreeD="1"/>
</file>

<file path=xl/ctrlProps/ctrlProp55.xml><?xml version="1.0" encoding="utf-8"?>
<formControlPr xmlns="http://schemas.microsoft.com/office/spreadsheetml/2009/9/main" objectType="CheckBox" checked="Checked" fmlaLink="C19" lockText="1" noThreeD="1"/>
</file>

<file path=xl/ctrlProps/ctrlProp56.xml><?xml version="1.0" encoding="utf-8"?>
<formControlPr xmlns="http://schemas.microsoft.com/office/spreadsheetml/2009/9/main" objectType="CheckBox" checked="Checked" fmlaLink="C20" lockText="1" noThreeD="1"/>
</file>

<file path=xl/ctrlProps/ctrlProp57.xml><?xml version="1.0" encoding="utf-8"?>
<formControlPr xmlns="http://schemas.microsoft.com/office/spreadsheetml/2009/9/main" objectType="CheckBox" checked="Checked" fmlaLink="C21" lockText="1" noThreeD="1"/>
</file>

<file path=xl/ctrlProps/ctrlProp58.xml><?xml version="1.0" encoding="utf-8"?>
<formControlPr xmlns="http://schemas.microsoft.com/office/spreadsheetml/2009/9/main" objectType="CheckBox" checked="Checked" fmlaLink="C22" lockText="1" noThreeD="1"/>
</file>

<file path=xl/ctrlProps/ctrlProp59.xml><?xml version="1.0" encoding="utf-8"?>
<formControlPr xmlns="http://schemas.microsoft.com/office/spreadsheetml/2009/9/main" objectType="CheckBox" checked="Checked" fmlaLink="C23" lockText="1" noThreeD="1"/>
</file>

<file path=xl/ctrlProps/ctrlProp60.xml><?xml version="1.0" encoding="utf-8"?>
<formControlPr xmlns="http://schemas.microsoft.com/office/spreadsheetml/2009/9/main" objectType="CheckBox" checked="Checked" fmlaLink="C24" lockText="1" noThreeD="1"/>
</file>

<file path=xl/ctrlProps/ctrlProp61.xml><?xml version="1.0" encoding="utf-8"?>
<formControlPr xmlns="http://schemas.microsoft.com/office/spreadsheetml/2009/9/main" objectType="CheckBox" checked="Checked" fmlaLink="C25" lockText="1" noThreeD="1"/>
</file>

<file path=xl/ctrlProps/ctrlProp62.xml><?xml version="1.0" encoding="utf-8"?>
<formControlPr xmlns="http://schemas.microsoft.com/office/spreadsheetml/2009/9/main" objectType="CheckBox" checked="Checked" fmlaLink="C26" lockText="1" noThreeD="1"/>
</file>

<file path=xl/ctrlProps/ctrlProp63.xml><?xml version="1.0" encoding="utf-8"?>
<formControlPr xmlns="http://schemas.microsoft.com/office/spreadsheetml/2009/9/main" objectType="Drop" dropLines="10" dropStyle="combo" dx="39" fmlaLink="$E$1" fmlaRange="Listes!$X$4:$X$95" sel="83" val="82"/>
</file>

<file path=xl/ctrlProps/ctrlProp64.xml><?xml version="1.0" encoding="utf-8"?>
<formControlPr xmlns="http://schemas.microsoft.com/office/spreadsheetml/2009/9/main" objectType="CheckBox" checked="Checked" fmlaLink="C8" lockText="1" noThreeD="1"/>
</file>

<file path=xl/ctrlProps/ctrlProp65.xml><?xml version="1.0" encoding="utf-8"?>
<formControlPr xmlns="http://schemas.microsoft.com/office/spreadsheetml/2009/9/main" objectType="CheckBox" checked="Checked" fmlaLink="C9" lockText="1" noThreeD="1"/>
</file>

<file path=xl/ctrlProps/ctrlProp66.xml><?xml version="1.0" encoding="utf-8"?>
<formControlPr xmlns="http://schemas.microsoft.com/office/spreadsheetml/2009/9/main" objectType="CheckBox" checked="Checked" fmlaLink="C10" lockText="1" noThreeD="1"/>
</file>

<file path=xl/ctrlProps/ctrlProp67.xml><?xml version="1.0" encoding="utf-8"?>
<formControlPr xmlns="http://schemas.microsoft.com/office/spreadsheetml/2009/9/main" objectType="CheckBox" checked="Checked" fmlaLink="C7" lockText="1" noThreeD="1"/>
</file>

<file path=xl/ctrlProps/ctrlProp68.xml><?xml version="1.0" encoding="utf-8"?>
<formControlPr xmlns="http://schemas.microsoft.com/office/spreadsheetml/2009/9/main" objectType="CheckBox" checked="Checked" fmlaLink="C6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123825</xdr:rowOff>
        </xdr:from>
        <xdr:to>
          <xdr:col>2</xdr:col>
          <xdr:colOff>238125</xdr:colOff>
          <xdr:row>9</xdr:row>
          <xdr:rowOff>28575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2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</xdr:row>
          <xdr:rowOff>133350</xdr:rowOff>
        </xdr:from>
        <xdr:to>
          <xdr:col>2</xdr:col>
          <xdr:colOff>238125</xdr:colOff>
          <xdr:row>10</xdr:row>
          <xdr:rowOff>47625</xdr:rowOff>
        </xdr:to>
        <xdr:sp macro="" textlink="">
          <xdr:nvSpPr>
            <xdr:cNvPr id="23555" name="Check Box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2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</xdr:row>
          <xdr:rowOff>133350</xdr:rowOff>
        </xdr:from>
        <xdr:to>
          <xdr:col>2</xdr:col>
          <xdr:colOff>238125</xdr:colOff>
          <xdr:row>11</xdr:row>
          <xdr:rowOff>47625</xdr:rowOff>
        </xdr:to>
        <xdr:sp macro="" textlink="">
          <xdr:nvSpPr>
            <xdr:cNvPr id="23556" name="Check Box 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2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142875</xdr:rowOff>
        </xdr:from>
        <xdr:to>
          <xdr:col>2</xdr:col>
          <xdr:colOff>238125</xdr:colOff>
          <xdr:row>12</xdr:row>
          <xdr:rowOff>47625</xdr:rowOff>
        </xdr:to>
        <xdr:sp macro="" textlink="">
          <xdr:nvSpPr>
            <xdr:cNvPr id="23557" name="Check Box 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2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142875</xdr:rowOff>
        </xdr:from>
        <xdr:to>
          <xdr:col>2</xdr:col>
          <xdr:colOff>238125</xdr:colOff>
          <xdr:row>13</xdr:row>
          <xdr:rowOff>47625</xdr:rowOff>
        </xdr:to>
        <xdr:sp macro="" textlink="">
          <xdr:nvSpPr>
            <xdr:cNvPr id="23558" name="Check Box 6" hidden="1">
              <a:extLst>
                <a:ext uri="{63B3BB69-23CF-44E3-9099-C40C66FF867C}">
                  <a14:compatExt spid="_x0000_s23558"/>
                </a:ext>
                <a:ext uri="{FF2B5EF4-FFF2-40B4-BE49-F238E27FC236}">
                  <a16:creationId xmlns:a16="http://schemas.microsoft.com/office/drawing/2014/main" id="{00000000-0008-0000-0200-00000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12</xdr:row>
          <xdr:rowOff>142875</xdr:rowOff>
        </xdr:from>
        <xdr:to>
          <xdr:col>2</xdr:col>
          <xdr:colOff>238125</xdr:colOff>
          <xdr:row>14</xdr:row>
          <xdr:rowOff>47625</xdr:rowOff>
        </xdr:to>
        <xdr:sp macro="" textlink="">
          <xdr:nvSpPr>
            <xdr:cNvPr id="23559" name="Check Box 7" hidden="1">
              <a:extLst>
                <a:ext uri="{63B3BB69-23CF-44E3-9099-C40C66FF867C}">
                  <a14:compatExt spid="_x0000_s23559"/>
                </a:ext>
                <a:ext uri="{FF2B5EF4-FFF2-40B4-BE49-F238E27FC236}">
                  <a16:creationId xmlns:a16="http://schemas.microsoft.com/office/drawing/2014/main" id="{00000000-0008-0000-0200-00000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13</xdr:row>
          <xdr:rowOff>142875</xdr:rowOff>
        </xdr:from>
        <xdr:to>
          <xdr:col>2</xdr:col>
          <xdr:colOff>238125</xdr:colOff>
          <xdr:row>15</xdr:row>
          <xdr:rowOff>47625</xdr:rowOff>
        </xdr:to>
        <xdr:sp macro="" textlink="">
          <xdr:nvSpPr>
            <xdr:cNvPr id="23560" name="Check Box 8" hidden="1">
              <a:extLst>
                <a:ext uri="{63B3BB69-23CF-44E3-9099-C40C66FF867C}">
                  <a14:compatExt spid="_x0000_s23560"/>
                </a:ext>
                <a:ext uri="{FF2B5EF4-FFF2-40B4-BE49-F238E27FC236}">
                  <a16:creationId xmlns:a16="http://schemas.microsoft.com/office/drawing/2014/main" id="{00000000-0008-0000-0200-00000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14</xdr:row>
          <xdr:rowOff>142875</xdr:rowOff>
        </xdr:from>
        <xdr:to>
          <xdr:col>2</xdr:col>
          <xdr:colOff>238125</xdr:colOff>
          <xdr:row>16</xdr:row>
          <xdr:rowOff>47625</xdr:rowOff>
        </xdr:to>
        <xdr:sp macro="" textlink="">
          <xdr:nvSpPr>
            <xdr:cNvPr id="23561" name="Check Box 9" hidden="1">
              <a:extLst>
                <a:ext uri="{63B3BB69-23CF-44E3-9099-C40C66FF867C}">
                  <a14:compatExt spid="_x0000_s23561"/>
                </a:ext>
                <a:ext uri="{FF2B5EF4-FFF2-40B4-BE49-F238E27FC236}">
                  <a16:creationId xmlns:a16="http://schemas.microsoft.com/office/drawing/2014/main" id="{00000000-0008-0000-0200-00000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15</xdr:row>
          <xdr:rowOff>142875</xdr:rowOff>
        </xdr:from>
        <xdr:to>
          <xdr:col>2</xdr:col>
          <xdr:colOff>238125</xdr:colOff>
          <xdr:row>17</xdr:row>
          <xdr:rowOff>47625</xdr:rowOff>
        </xdr:to>
        <xdr:sp macro="" textlink="">
          <xdr:nvSpPr>
            <xdr:cNvPr id="23562" name="Check Box 10" hidden="1">
              <a:extLst>
                <a:ext uri="{63B3BB69-23CF-44E3-9099-C40C66FF867C}">
                  <a14:compatExt spid="_x0000_s23562"/>
                </a:ext>
                <a:ext uri="{FF2B5EF4-FFF2-40B4-BE49-F238E27FC236}">
                  <a16:creationId xmlns:a16="http://schemas.microsoft.com/office/drawing/2014/main" id="{00000000-0008-0000-0200-00000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142875</xdr:rowOff>
        </xdr:from>
        <xdr:to>
          <xdr:col>2</xdr:col>
          <xdr:colOff>238125</xdr:colOff>
          <xdr:row>18</xdr:row>
          <xdr:rowOff>47625</xdr:rowOff>
        </xdr:to>
        <xdr:sp macro="" textlink="">
          <xdr:nvSpPr>
            <xdr:cNvPr id="23563" name="Check Box 11" hidden="1">
              <a:extLst>
                <a:ext uri="{63B3BB69-23CF-44E3-9099-C40C66FF867C}">
                  <a14:compatExt spid="_x0000_s23563"/>
                </a:ext>
                <a:ext uri="{FF2B5EF4-FFF2-40B4-BE49-F238E27FC236}">
                  <a16:creationId xmlns:a16="http://schemas.microsoft.com/office/drawing/2014/main" id="{00000000-0008-0000-0200-00000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142875</xdr:rowOff>
        </xdr:from>
        <xdr:to>
          <xdr:col>2</xdr:col>
          <xdr:colOff>238125</xdr:colOff>
          <xdr:row>19</xdr:row>
          <xdr:rowOff>47625</xdr:rowOff>
        </xdr:to>
        <xdr:sp macro="" textlink="">
          <xdr:nvSpPr>
            <xdr:cNvPr id="23564" name="Check Box 12" hidden="1">
              <a:extLst>
                <a:ext uri="{63B3BB69-23CF-44E3-9099-C40C66FF867C}">
                  <a14:compatExt spid="_x0000_s23564"/>
                </a:ext>
                <a:ext uri="{FF2B5EF4-FFF2-40B4-BE49-F238E27FC236}">
                  <a16:creationId xmlns:a16="http://schemas.microsoft.com/office/drawing/2014/main" id="{00000000-0008-0000-0200-00000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18</xdr:row>
          <xdr:rowOff>142875</xdr:rowOff>
        </xdr:from>
        <xdr:to>
          <xdr:col>2</xdr:col>
          <xdr:colOff>238125</xdr:colOff>
          <xdr:row>20</xdr:row>
          <xdr:rowOff>47625</xdr:rowOff>
        </xdr:to>
        <xdr:sp macro="" textlink="">
          <xdr:nvSpPr>
            <xdr:cNvPr id="23565" name="Check Box 13" hidden="1">
              <a:extLst>
                <a:ext uri="{63B3BB69-23CF-44E3-9099-C40C66FF867C}">
                  <a14:compatExt spid="_x0000_s23565"/>
                </a:ext>
                <a:ext uri="{FF2B5EF4-FFF2-40B4-BE49-F238E27FC236}">
                  <a16:creationId xmlns:a16="http://schemas.microsoft.com/office/drawing/2014/main" id="{00000000-0008-0000-0200-00000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19</xdr:row>
          <xdr:rowOff>142875</xdr:rowOff>
        </xdr:from>
        <xdr:to>
          <xdr:col>2</xdr:col>
          <xdr:colOff>238125</xdr:colOff>
          <xdr:row>21</xdr:row>
          <xdr:rowOff>38100</xdr:rowOff>
        </xdr:to>
        <xdr:sp macro="" textlink="">
          <xdr:nvSpPr>
            <xdr:cNvPr id="23566" name="Check Box 14" hidden="1">
              <a:extLst>
                <a:ext uri="{63B3BB69-23CF-44E3-9099-C40C66FF867C}">
                  <a14:compatExt spid="_x0000_s23566"/>
                </a:ext>
                <a:ext uri="{FF2B5EF4-FFF2-40B4-BE49-F238E27FC236}">
                  <a16:creationId xmlns:a16="http://schemas.microsoft.com/office/drawing/2014/main" id="{00000000-0008-0000-0200-00000E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20</xdr:row>
          <xdr:rowOff>142875</xdr:rowOff>
        </xdr:from>
        <xdr:to>
          <xdr:col>2</xdr:col>
          <xdr:colOff>238125</xdr:colOff>
          <xdr:row>22</xdr:row>
          <xdr:rowOff>47625</xdr:rowOff>
        </xdr:to>
        <xdr:sp macro="" textlink="">
          <xdr:nvSpPr>
            <xdr:cNvPr id="23567" name="Check Box 15" hidden="1">
              <a:extLst>
                <a:ext uri="{63B3BB69-23CF-44E3-9099-C40C66FF867C}">
                  <a14:compatExt spid="_x0000_s23567"/>
                </a:ext>
                <a:ext uri="{FF2B5EF4-FFF2-40B4-BE49-F238E27FC236}">
                  <a16:creationId xmlns:a16="http://schemas.microsoft.com/office/drawing/2014/main" id="{00000000-0008-0000-0200-00000F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</xdr:row>
          <xdr:rowOff>142875</xdr:rowOff>
        </xdr:from>
        <xdr:to>
          <xdr:col>2</xdr:col>
          <xdr:colOff>238125</xdr:colOff>
          <xdr:row>23</xdr:row>
          <xdr:rowOff>47625</xdr:rowOff>
        </xdr:to>
        <xdr:sp macro="" textlink="">
          <xdr:nvSpPr>
            <xdr:cNvPr id="23568" name="Check Box 16" hidden="1">
              <a:extLst>
                <a:ext uri="{63B3BB69-23CF-44E3-9099-C40C66FF867C}">
                  <a14:compatExt spid="_x0000_s23568"/>
                </a:ext>
                <a:ext uri="{FF2B5EF4-FFF2-40B4-BE49-F238E27FC236}">
                  <a16:creationId xmlns:a16="http://schemas.microsoft.com/office/drawing/2014/main" id="{00000000-0008-0000-0200-000010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133350</xdr:rowOff>
        </xdr:from>
        <xdr:to>
          <xdr:col>2</xdr:col>
          <xdr:colOff>228600</xdr:colOff>
          <xdr:row>24</xdr:row>
          <xdr:rowOff>38100</xdr:rowOff>
        </xdr:to>
        <xdr:sp macro="" textlink="">
          <xdr:nvSpPr>
            <xdr:cNvPr id="23569" name="Check Box 17" hidden="1">
              <a:extLst>
                <a:ext uri="{63B3BB69-23CF-44E3-9099-C40C66FF867C}">
                  <a14:compatExt spid="_x0000_s23569"/>
                </a:ext>
                <a:ext uri="{FF2B5EF4-FFF2-40B4-BE49-F238E27FC236}">
                  <a16:creationId xmlns:a16="http://schemas.microsoft.com/office/drawing/2014/main" id="{00000000-0008-0000-0200-00001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133350</xdr:rowOff>
        </xdr:from>
        <xdr:to>
          <xdr:col>2</xdr:col>
          <xdr:colOff>238125</xdr:colOff>
          <xdr:row>25</xdr:row>
          <xdr:rowOff>28575</xdr:rowOff>
        </xdr:to>
        <xdr:sp macro="" textlink="">
          <xdr:nvSpPr>
            <xdr:cNvPr id="23570" name="Check Box 18" hidden="1">
              <a:extLst>
                <a:ext uri="{63B3BB69-23CF-44E3-9099-C40C66FF867C}">
                  <a14:compatExt spid="_x0000_s23570"/>
                </a:ext>
                <a:ext uri="{FF2B5EF4-FFF2-40B4-BE49-F238E27FC236}">
                  <a16:creationId xmlns:a16="http://schemas.microsoft.com/office/drawing/2014/main" id="{00000000-0008-0000-0200-00001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142875</xdr:rowOff>
        </xdr:from>
        <xdr:to>
          <xdr:col>2</xdr:col>
          <xdr:colOff>228600</xdr:colOff>
          <xdr:row>26</xdr:row>
          <xdr:rowOff>28575</xdr:rowOff>
        </xdr:to>
        <xdr:sp macro="" textlink="">
          <xdr:nvSpPr>
            <xdr:cNvPr id="23571" name="Check Box 19" hidden="1">
              <a:extLst>
                <a:ext uri="{63B3BB69-23CF-44E3-9099-C40C66FF867C}">
                  <a14:compatExt spid="_x0000_s23571"/>
                </a:ext>
                <a:ext uri="{FF2B5EF4-FFF2-40B4-BE49-F238E27FC236}">
                  <a16:creationId xmlns:a16="http://schemas.microsoft.com/office/drawing/2014/main" id="{00000000-0008-0000-0200-00001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2</xdr:row>
          <xdr:rowOff>57150</xdr:rowOff>
        </xdr:from>
        <xdr:to>
          <xdr:col>2</xdr:col>
          <xdr:colOff>571500</xdr:colOff>
          <xdr:row>2</xdr:row>
          <xdr:rowOff>323850</xdr:rowOff>
        </xdr:to>
        <xdr:sp macro="" textlink="">
          <xdr:nvSpPr>
            <xdr:cNvPr id="23572" name="Drop Down 20" hidden="1">
              <a:extLst>
                <a:ext uri="{63B3BB69-23CF-44E3-9099-C40C66FF867C}">
                  <a14:compatExt spid="_x0000_s23572"/>
                </a:ext>
                <a:ext uri="{FF2B5EF4-FFF2-40B4-BE49-F238E27FC236}">
                  <a16:creationId xmlns:a16="http://schemas.microsoft.com/office/drawing/2014/main" id="{00000000-0008-0000-0200-00001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</xdr:row>
          <xdr:rowOff>133350</xdr:rowOff>
        </xdr:from>
        <xdr:to>
          <xdr:col>2</xdr:col>
          <xdr:colOff>219075</xdr:colOff>
          <xdr:row>8</xdr:row>
          <xdr:rowOff>47625</xdr:rowOff>
        </xdr:to>
        <xdr:sp macro="" textlink="">
          <xdr:nvSpPr>
            <xdr:cNvPr id="23573" name="Check Box 21" hidden="1">
              <a:extLst>
                <a:ext uri="{63B3BB69-23CF-44E3-9099-C40C66FF867C}">
                  <a14:compatExt spid="_x0000_s23573"/>
                </a:ext>
                <a:ext uri="{FF2B5EF4-FFF2-40B4-BE49-F238E27FC236}">
                  <a16:creationId xmlns:a16="http://schemas.microsoft.com/office/drawing/2014/main" id="{00000000-0008-0000-0200-00001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</xdr:row>
          <xdr:rowOff>133350</xdr:rowOff>
        </xdr:from>
        <xdr:to>
          <xdr:col>2</xdr:col>
          <xdr:colOff>219075</xdr:colOff>
          <xdr:row>7</xdr:row>
          <xdr:rowOff>47625</xdr:rowOff>
        </xdr:to>
        <xdr:sp macro="" textlink="">
          <xdr:nvSpPr>
            <xdr:cNvPr id="23574" name="Check Box 22" hidden="1">
              <a:extLst>
                <a:ext uri="{63B3BB69-23CF-44E3-9099-C40C66FF867C}">
                  <a14:compatExt spid="_x0000_s23574"/>
                </a:ext>
                <a:ext uri="{FF2B5EF4-FFF2-40B4-BE49-F238E27FC236}">
                  <a16:creationId xmlns:a16="http://schemas.microsoft.com/office/drawing/2014/main" id="{00000000-0008-0000-0200-00001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133350</xdr:rowOff>
        </xdr:from>
        <xdr:to>
          <xdr:col>2</xdr:col>
          <xdr:colOff>219075</xdr:colOff>
          <xdr:row>6</xdr:row>
          <xdr:rowOff>47625</xdr:rowOff>
        </xdr:to>
        <xdr:sp macro="" textlink="">
          <xdr:nvSpPr>
            <xdr:cNvPr id="23575" name="Check Box 23" hidden="1">
              <a:extLst>
                <a:ext uri="{63B3BB69-23CF-44E3-9099-C40C66FF867C}">
                  <a14:compatExt spid="_x0000_s23575"/>
                </a:ext>
                <a:ext uri="{FF2B5EF4-FFF2-40B4-BE49-F238E27FC236}">
                  <a16:creationId xmlns:a16="http://schemas.microsoft.com/office/drawing/2014/main" id="{00000000-0008-0000-0200-00001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66675</xdr:rowOff>
        </xdr:from>
        <xdr:to>
          <xdr:col>3</xdr:col>
          <xdr:colOff>9525</xdr:colOff>
          <xdr:row>2</xdr:row>
          <xdr:rowOff>9525</xdr:rowOff>
        </xdr:to>
        <xdr:sp macro="" textlink="">
          <xdr:nvSpPr>
            <xdr:cNvPr id="22529" name="Drop Down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3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133350</xdr:rowOff>
        </xdr:from>
        <xdr:to>
          <xdr:col>2</xdr:col>
          <xdr:colOff>238125</xdr:colOff>
          <xdr:row>9</xdr:row>
          <xdr:rowOff>38100</xdr:rowOff>
        </xdr:to>
        <xdr:sp macro="" textlink="">
          <xdr:nvSpPr>
            <xdr:cNvPr id="22546" name="Check Box 18" hidden="1">
              <a:extLst>
                <a:ext uri="{63B3BB69-23CF-44E3-9099-C40C66FF867C}">
                  <a14:compatExt spid="_x0000_s22546"/>
                </a:ext>
                <a:ext uri="{FF2B5EF4-FFF2-40B4-BE49-F238E27FC236}">
                  <a16:creationId xmlns:a16="http://schemas.microsoft.com/office/drawing/2014/main" id="{00000000-0008-0000-0300-00001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</xdr:row>
          <xdr:rowOff>133350</xdr:rowOff>
        </xdr:from>
        <xdr:to>
          <xdr:col>2</xdr:col>
          <xdr:colOff>238125</xdr:colOff>
          <xdr:row>10</xdr:row>
          <xdr:rowOff>47625</xdr:rowOff>
        </xdr:to>
        <xdr:sp macro="" textlink="">
          <xdr:nvSpPr>
            <xdr:cNvPr id="22557" name="Check Box 29" hidden="1">
              <a:extLst>
                <a:ext uri="{63B3BB69-23CF-44E3-9099-C40C66FF867C}">
                  <a14:compatExt spid="_x0000_s22557"/>
                </a:ext>
                <a:ext uri="{FF2B5EF4-FFF2-40B4-BE49-F238E27FC236}">
                  <a16:creationId xmlns:a16="http://schemas.microsoft.com/office/drawing/2014/main" id="{00000000-0008-0000-0300-00001D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</xdr:row>
          <xdr:rowOff>133350</xdr:rowOff>
        </xdr:from>
        <xdr:to>
          <xdr:col>2</xdr:col>
          <xdr:colOff>238125</xdr:colOff>
          <xdr:row>11</xdr:row>
          <xdr:rowOff>47625</xdr:rowOff>
        </xdr:to>
        <xdr:sp macro="" textlink="">
          <xdr:nvSpPr>
            <xdr:cNvPr id="22558" name="Check Box 30" hidden="1">
              <a:extLst>
                <a:ext uri="{63B3BB69-23CF-44E3-9099-C40C66FF867C}">
                  <a14:compatExt spid="_x0000_s22558"/>
                </a:ext>
                <a:ext uri="{FF2B5EF4-FFF2-40B4-BE49-F238E27FC236}">
                  <a16:creationId xmlns:a16="http://schemas.microsoft.com/office/drawing/2014/main" id="{00000000-0008-0000-0300-00001E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142875</xdr:rowOff>
        </xdr:from>
        <xdr:to>
          <xdr:col>2</xdr:col>
          <xdr:colOff>238125</xdr:colOff>
          <xdr:row>12</xdr:row>
          <xdr:rowOff>47625</xdr:rowOff>
        </xdr:to>
        <xdr:sp macro="" textlink="">
          <xdr:nvSpPr>
            <xdr:cNvPr id="22559" name="Check Box 31" hidden="1">
              <a:extLst>
                <a:ext uri="{63B3BB69-23CF-44E3-9099-C40C66FF867C}">
                  <a14:compatExt spid="_x0000_s22559"/>
                </a:ext>
                <a:ext uri="{FF2B5EF4-FFF2-40B4-BE49-F238E27FC236}">
                  <a16:creationId xmlns:a16="http://schemas.microsoft.com/office/drawing/2014/main" id="{00000000-0008-0000-0300-00001F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142875</xdr:rowOff>
        </xdr:from>
        <xdr:to>
          <xdr:col>2</xdr:col>
          <xdr:colOff>238125</xdr:colOff>
          <xdr:row>13</xdr:row>
          <xdr:rowOff>47625</xdr:rowOff>
        </xdr:to>
        <xdr:sp macro="" textlink="">
          <xdr:nvSpPr>
            <xdr:cNvPr id="22560" name="Check Box 32" hidden="1">
              <a:extLst>
                <a:ext uri="{63B3BB69-23CF-44E3-9099-C40C66FF867C}">
                  <a14:compatExt spid="_x0000_s22560"/>
                </a:ext>
                <a:ext uri="{FF2B5EF4-FFF2-40B4-BE49-F238E27FC236}">
                  <a16:creationId xmlns:a16="http://schemas.microsoft.com/office/drawing/2014/main" id="{00000000-0008-0000-0300-000020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12</xdr:row>
          <xdr:rowOff>142875</xdr:rowOff>
        </xdr:from>
        <xdr:to>
          <xdr:col>2</xdr:col>
          <xdr:colOff>238125</xdr:colOff>
          <xdr:row>14</xdr:row>
          <xdr:rowOff>47625</xdr:rowOff>
        </xdr:to>
        <xdr:sp macro="" textlink="">
          <xdr:nvSpPr>
            <xdr:cNvPr id="22561" name="Check Box 33" hidden="1">
              <a:extLst>
                <a:ext uri="{63B3BB69-23CF-44E3-9099-C40C66FF867C}">
                  <a14:compatExt spid="_x0000_s22561"/>
                </a:ext>
                <a:ext uri="{FF2B5EF4-FFF2-40B4-BE49-F238E27FC236}">
                  <a16:creationId xmlns:a16="http://schemas.microsoft.com/office/drawing/2014/main" id="{00000000-0008-0000-0300-00002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13</xdr:row>
          <xdr:rowOff>142875</xdr:rowOff>
        </xdr:from>
        <xdr:to>
          <xdr:col>2</xdr:col>
          <xdr:colOff>238125</xdr:colOff>
          <xdr:row>15</xdr:row>
          <xdr:rowOff>47625</xdr:rowOff>
        </xdr:to>
        <xdr:sp macro="" textlink="">
          <xdr:nvSpPr>
            <xdr:cNvPr id="22562" name="Check Box 34" hidden="1">
              <a:extLst>
                <a:ext uri="{63B3BB69-23CF-44E3-9099-C40C66FF867C}">
                  <a14:compatExt spid="_x0000_s22562"/>
                </a:ext>
                <a:ext uri="{FF2B5EF4-FFF2-40B4-BE49-F238E27FC236}">
                  <a16:creationId xmlns:a16="http://schemas.microsoft.com/office/drawing/2014/main" id="{00000000-0008-0000-0300-00002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14</xdr:row>
          <xdr:rowOff>142875</xdr:rowOff>
        </xdr:from>
        <xdr:to>
          <xdr:col>2</xdr:col>
          <xdr:colOff>238125</xdr:colOff>
          <xdr:row>16</xdr:row>
          <xdr:rowOff>47625</xdr:rowOff>
        </xdr:to>
        <xdr:sp macro="" textlink="">
          <xdr:nvSpPr>
            <xdr:cNvPr id="22563" name="Check Box 35" hidden="1">
              <a:extLst>
                <a:ext uri="{63B3BB69-23CF-44E3-9099-C40C66FF867C}">
                  <a14:compatExt spid="_x0000_s22563"/>
                </a:ext>
                <a:ext uri="{FF2B5EF4-FFF2-40B4-BE49-F238E27FC236}">
                  <a16:creationId xmlns:a16="http://schemas.microsoft.com/office/drawing/2014/main" id="{00000000-0008-0000-0300-00002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15</xdr:row>
          <xdr:rowOff>142875</xdr:rowOff>
        </xdr:from>
        <xdr:to>
          <xdr:col>2</xdr:col>
          <xdr:colOff>238125</xdr:colOff>
          <xdr:row>17</xdr:row>
          <xdr:rowOff>47625</xdr:rowOff>
        </xdr:to>
        <xdr:sp macro="" textlink="">
          <xdr:nvSpPr>
            <xdr:cNvPr id="22564" name="Check Box 36" hidden="1">
              <a:extLst>
                <a:ext uri="{63B3BB69-23CF-44E3-9099-C40C66FF867C}">
                  <a14:compatExt spid="_x0000_s22564"/>
                </a:ext>
                <a:ext uri="{FF2B5EF4-FFF2-40B4-BE49-F238E27FC236}">
                  <a16:creationId xmlns:a16="http://schemas.microsoft.com/office/drawing/2014/main" id="{00000000-0008-0000-0300-00002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142875</xdr:rowOff>
        </xdr:from>
        <xdr:to>
          <xdr:col>2</xdr:col>
          <xdr:colOff>238125</xdr:colOff>
          <xdr:row>18</xdr:row>
          <xdr:rowOff>47625</xdr:rowOff>
        </xdr:to>
        <xdr:sp macro="" textlink="">
          <xdr:nvSpPr>
            <xdr:cNvPr id="22565" name="Check Box 37" hidden="1">
              <a:extLst>
                <a:ext uri="{63B3BB69-23CF-44E3-9099-C40C66FF867C}">
                  <a14:compatExt spid="_x0000_s22565"/>
                </a:ext>
                <a:ext uri="{FF2B5EF4-FFF2-40B4-BE49-F238E27FC236}">
                  <a16:creationId xmlns:a16="http://schemas.microsoft.com/office/drawing/2014/main" id="{00000000-0008-0000-0300-00002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142875</xdr:rowOff>
        </xdr:from>
        <xdr:to>
          <xdr:col>2</xdr:col>
          <xdr:colOff>238125</xdr:colOff>
          <xdr:row>19</xdr:row>
          <xdr:rowOff>47625</xdr:rowOff>
        </xdr:to>
        <xdr:sp macro="" textlink="">
          <xdr:nvSpPr>
            <xdr:cNvPr id="22566" name="Check Box 38" hidden="1">
              <a:extLst>
                <a:ext uri="{63B3BB69-23CF-44E3-9099-C40C66FF867C}">
                  <a14:compatExt spid="_x0000_s22566"/>
                </a:ext>
                <a:ext uri="{FF2B5EF4-FFF2-40B4-BE49-F238E27FC236}">
                  <a16:creationId xmlns:a16="http://schemas.microsoft.com/office/drawing/2014/main" id="{00000000-0008-0000-0300-000026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18</xdr:row>
          <xdr:rowOff>142875</xdr:rowOff>
        </xdr:from>
        <xdr:to>
          <xdr:col>2</xdr:col>
          <xdr:colOff>238125</xdr:colOff>
          <xdr:row>20</xdr:row>
          <xdr:rowOff>47625</xdr:rowOff>
        </xdr:to>
        <xdr:sp macro="" textlink="">
          <xdr:nvSpPr>
            <xdr:cNvPr id="22567" name="Check Box 39" hidden="1">
              <a:extLst>
                <a:ext uri="{63B3BB69-23CF-44E3-9099-C40C66FF867C}">
                  <a14:compatExt spid="_x0000_s22567"/>
                </a:ext>
                <a:ext uri="{FF2B5EF4-FFF2-40B4-BE49-F238E27FC236}">
                  <a16:creationId xmlns:a16="http://schemas.microsoft.com/office/drawing/2014/main" id="{00000000-0008-0000-0300-00002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19</xdr:row>
          <xdr:rowOff>142875</xdr:rowOff>
        </xdr:from>
        <xdr:to>
          <xdr:col>2</xdr:col>
          <xdr:colOff>238125</xdr:colOff>
          <xdr:row>21</xdr:row>
          <xdr:rowOff>47625</xdr:rowOff>
        </xdr:to>
        <xdr:sp macro="" textlink="">
          <xdr:nvSpPr>
            <xdr:cNvPr id="22568" name="Check Box 40" hidden="1">
              <a:extLst>
                <a:ext uri="{63B3BB69-23CF-44E3-9099-C40C66FF867C}">
                  <a14:compatExt spid="_x0000_s22568"/>
                </a:ext>
                <a:ext uri="{FF2B5EF4-FFF2-40B4-BE49-F238E27FC236}">
                  <a16:creationId xmlns:a16="http://schemas.microsoft.com/office/drawing/2014/main" id="{00000000-0008-0000-0300-00002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20</xdr:row>
          <xdr:rowOff>142875</xdr:rowOff>
        </xdr:from>
        <xdr:to>
          <xdr:col>2</xdr:col>
          <xdr:colOff>238125</xdr:colOff>
          <xdr:row>22</xdr:row>
          <xdr:rowOff>57150</xdr:rowOff>
        </xdr:to>
        <xdr:sp macro="" textlink="">
          <xdr:nvSpPr>
            <xdr:cNvPr id="22569" name="Check Box 41" hidden="1">
              <a:extLst>
                <a:ext uri="{63B3BB69-23CF-44E3-9099-C40C66FF867C}">
                  <a14:compatExt spid="_x0000_s22569"/>
                </a:ext>
                <a:ext uri="{FF2B5EF4-FFF2-40B4-BE49-F238E27FC236}">
                  <a16:creationId xmlns:a16="http://schemas.microsoft.com/office/drawing/2014/main" id="{00000000-0008-0000-0300-00002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</xdr:row>
          <xdr:rowOff>142875</xdr:rowOff>
        </xdr:from>
        <xdr:to>
          <xdr:col>2</xdr:col>
          <xdr:colOff>238125</xdr:colOff>
          <xdr:row>23</xdr:row>
          <xdr:rowOff>57150</xdr:rowOff>
        </xdr:to>
        <xdr:sp macro="" textlink="">
          <xdr:nvSpPr>
            <xdr:cNvPr id="22570" name="Check Box 42" hidden="1">
              <a:extLst>
                <a:ext uri="{63B3BB69-23CF-44E3-9099-C40C66FF867C}">
                  <a14:compatExt spid="_x0000_s22570"/>
                </a:ext>
                <a:ext uri="{FF2B5EF4-FFF2-40B4-BE49-F238E27FC236}">
                  <a16:creationId xmlns:a16="http://schemas.microsoft.com/office/drawing/2014/main" id="{00000000-0008-0000-0300-00002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133350</xdr:rowOff>
        </xdr:from>
        <xdr:to>
          <xdr:col>2</xdr:col>
          <xdr:colOff>228600</xdr:colOff>
          <xdr:row>24</xdr:row>
          <xdr:rowOff>47625</xdr:rowOff>
        </xdr:to>
        <xdr:sp macro="" textlink="">
          <xdr:nvSpPr>
            <xdr:cNvPr id="22578" name="Check Box 50" hidden="1">
              <a:extLst>
                <a:ext uri="{63B3BB69-23CF-44E3-9099-C40C66FF867C}">
                  <a14:compatExt spid="_x0000_s22578"/>
                </a:ext>
                <a:ext uri="{FF2B5EF4-FFF2-40B4-BE49-F238E27FC236}">
                  <a16:creationId xmlns:a16="http://schemas.microsoft.com/office/drawing/2014/main" id="{00000000-0008-0000-0300-00003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133350</xdr:rowOff>
        </xdr:from>
        <xdr:to>
          <xdr:col>2</xdr:col>
          <xdr:colOff>238125</xdr:colOff>
          <xdr:row>25</xdr:row>
          <xdr:rowOff>38100</xdr:rowOff>
        </xdr:to>
        <xdr:sp macro="" textlink="">
          <xdr:nvSpPr>
            <xdr:cNvPr id="22579" name="Check Box 51" hidden="1">
              <a:extLst>
                <a:ext uri="{63B3BB69-23CF-44E3-9099-C40C66FF867C}">
                  <a14:compatExt spid="_x0000_s22579"/>
                </a:ext>
                <a:ext uri="{FF2B5EF4-FFF2-40B4-BE49-F238E27FC236}">
                  <a16:creationId xmlns:a16="http://schemas.microsoft.com/office/drawing/2014/main" id="{00000000-0008-0000-0300-00003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142875</xdr:rowOff>
        </xdr:from>
        <xdr:to>
          <xdr:col>2</xdr:col>
          <xdr:colOff>228600</xdr:colOff>
          <xdr:row>26</xdr:row>
          <xdr:rowOff>47625</xdr:rowOff>
        </xdr:to>
        <xdr:sp macro="" textlink="">
          <xdr:nvSpPr>
            <xdr:cNvPr id="22580" name="Check Box 52" hidden="1">
              <a:extLst>
                <a:ext uri="{63B3BB69-23CF-44E3-9099-C40C66FF867C}">
                  <a14:compatExt spid="_x0000_s22580"/>
                </a:ext>
                <a:ext uri="{FF2B5EF4-FFF2-40B4-BE49-F238E27FC236}">
                  <a16:creationId xmlns:a16="http://schemas.microsoft.com/office/drawing/2014/main" id="{00000000-0008-0000-0300-00003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</xdr:row>
          <xdr:rowOff>114300</xdr:rowOff>
        </xdr:from>
        <xdr:to>
          <xdr:col>3</xdr:col>
          <xdr:colOff>0</xdr:colOff>
          <xdr:row>2</xdr:row>
          <xdr:rowOff>381000</xdr:rowOff>
        </xdr:to>
        <xdr:sp macro="" textlink="">
          <xdr:nvSpPr>
            <xdr:cNvPr id="22581" name="Drop Down 53" hidden="1">
              <a:extLst>
                <a:ext uri="{63B3BB69-23CF-44E3-9099-C40C66FF867C}">
                  <a14:compatExt spid="_x0000_s22581"/>
                </a:ext>
                <a:ext uri="{FF2B5EF4-FFF2-40B4-BE49-F238E27FC236}">
                  <a16:creationId xmlns:a16="http://schemas.microsoft.com/office/drawing/2014/main" id="{00000000-0008-0000-0300-00003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</xdr:row>
          <xdr:rowOff>123825</xdr:rowOff>
        </xdr:from>
        <xdr:to>
          <xdr:col>2</xdr:col>
          <xdr:colOff>238125</xdr:colOff>
          <xdr:row>8</xdr:row>
          <xdr:rowOff>28575</xdr:rowOff>
        </xdr:to>
        <xdr:sp macro="" textlink="">
          <xdr:nvSpPr>
            <xdr:cNvPr id="22582" name="Check Box 54" hidden="1">
              <a:extLst>
                <a:ext uri="{63B3BB69-23CF-44E3-9099-C40C66FF867C}">
                  <a14:compatExt spid="_x0000_s22582"/>
                </a:ext>
                <a:ext uri="{FF2B5EF4-FFF2-40B4-BE49-F238E27FC236}">
                  <a16:creationId xmlns:a16="http://schemas.microsoft.com/office/drawing/2014/main" id="{00000000-0008-0000-0300-000036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123825</xdr:rowOff>
        </xdr:from>
        <xdr:to>
          <xdr:col>2</xdr:col>
          <xdr:colOff>238125</xdr:colOff>
          <xdr:row>6</xdr:row>
          <xdr:rowOff>28575</xdr:rowOff>
        </xdr:to>
        <xdr:sp macro="" textlink="">
          <xdr:nvSpPr>
            <xdr:cNvPr id="22584" name="Check Box 56" hidden="1">
              <a:extLst>
                <a:ext uri="{63B3BB69-23CF-44E3-9099-C40C66FF867C}">
                  <a14:compatExt spid="_x0000_s22584"/>
                </a:ext>
                <a:ext uri="{FF2B5EF4-FFF2-40B4-BE49-F238E27FC236}">
                  <a16:creationId xmlns:a16="http://schemas.microsoft.com/office/drawing/2014/main" id="{00000000-0008-0000-0300-00003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</xdr:row>
          <xdr:rowOff>123825</xdr:rowOff>
        </xdr:from>
        <xdr:to>
          <xdr:col>2</xdr:col>
          <xdr:colOff>238125</xdr:colOff>
          <xdr:row>7</xdr:row>
          <xdr:rowOff>28575</xdr:rowOff>
        </xdr:to>
        <xdr:sp macro="" textlink="">
          <xdr:nvSpPr>
            <xdr:cNvPr id="22585" name="Check Box 57" hidden="1">
              <a:extLst>
                <a:ext uri="{63B3BB69-23CF-44E3-9099-C40C66FF867C}">
                  <a14:compatExt spid="_x0000_s22585"/>
                </a:ext>
                <a:ext uri="{FF2B5EF4-FFF2-40B4-BE49-F238E27FC236}">
                  <a16:creationId xmlns:a16="http://schemas.microsoft.com/office/drawing/2014/main" id="{00000000-0008-0000-0300-00003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781050</xdr:colOff>
          <xdr:row>1</xdr:row>
          <xdr:rowOff>142875</xdr:rowOff>
        </xdr:from>
        <xdr:to>
          <xdr:col>4</xdr:col>
          <xdr:colOff>333375</xdr:colOff>
          <xdr:row>3</xdr:row>
          <xdr:rowOff>57150</xdr:rowOff>
        </xdr:to>
        <xdr:sp macro="" textlink="">
          <xdr:nvSpPr>
            <xdr:cNvPr id="46081" name="Drop Down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id="{00000000-0008-0000-0400-00000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104775</xdr:rowOff>
        </xdr:from>
        <xdr:to>
          <xdr:col>2</xdr:col>
          <xdr:colOff>209550</xdr:colOff>
          <xdr:row>9</xdr:row>
          <xdr:rowOff>114300</xdr:rowOff>
        </xdr:to>
        <xdr:sp macro="" textlink="">
          <xdr:nvSpPr>
            <xdr:cNvPr id="46082" name="Check Box 2" hidden="1">
              <a:extLst>
                <a:ext uri="{63B3BB69-23CF-44E3-9099-C40C66FF867C}">
                  <a14:compatExt spid="_x0000_s46082"/>
                </a:ext>
                <a:ext uri="{FF2B5EF4-FFF2-40B4-BE49-F238E27FC236}">
                  <a16:creationId xmlns:a16="http://schemas.microsoft.com/office/drawing/2014/main" id="{00000000-0008-0000-0400-00000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</xdr:row>
          <xdr:rowOff>133350</xdr:rowOff>
        </xdr:from>
        <xdr:to>
          <xdr:col>2</xdr:col>
          <xdr:colOff>238125</xdr:colOff>
          <xdr:row>10</xdr:row>
          <xdr:rowOff>76200</xdr:rowOff>
        </xdr:to>
        <xdr:sp macro="" textlink="">
          <xdr:nvSpPr>
            <xdr:cNvPr id="46083" name="Check Box 3" hidden="1">
              <a:extLst>
                <a:ext uri="{63B3BB69-23CF-44E3-9099-C40C66FF867C}">
                  <a14:compatExt spid="_x0000_s46083"/>
                </a:ext>
                <a:ext uri="{FF2B5EF4-FFF2-40B4-BE49-F238E27FC236}">
                  <a16:creationId xmlns:a16="http://schemas.microsoft.com/office/drawing/2014/main" id="{00000000-0008-0000-0400-00000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</xdr:row>
          <xdr:rowOff>133350</xdr:rowOff>
        </xdr:from>
        <xdr:to>
          <xdr:col>2</xdr:col>
          <xdr:colOff>238125</xdr:colOff>
          <xdr:row>11</xdr:row>
          <xdr:rowOff>76200</xdr:rowOff>
        </xdr:to>
        <xdr:sp macro="" textlink="">
          <xdr:nvSpPr>
            <xdr:cNvPr id="46084" name="Check Box 4" hidden="1">
              <a:extLst>
                <a:ext uri="{63B3BB69-23CF-44E3-9099-C40C66FF867C}">
                  <a14:compatExt spid="_x0000_s46084"/>
                </a:ext>
                <a:ext uri="{FF2B5EF4-FFF2-40B4-BE49-F238E27FC236}">
                  <a16:creationId xmlns:a16="http://schemas.microsoft.com/office/drawing/2014/main" id="{00000000-0008-0000-0400-000004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142875</xdr:rowOff>
        </xdr:from>
        <xdr:to>
          <xdr:col>2</xdr:col>
          <xdr:colOff>238125</xdr:colOff>
          <xdr:row>12</xdr:row>
          <xdr:rowOff>76200</xdr:rowOff>
        </xdr:to>
        <xdr:sp macro="" textlink="">
          <xdr:nvSpPr>
            <xdr:cNvPr id="46085" name="Check Box 5" hidden="1">
              <a:extLst>
                <a:ext uri="{63B3BB69-23CF-44E3-9099-C40C66FF867C}">
                  <a14:compatExt spid="_x0000_s46085"/>
                </a:ext>
                <a:ext uri="{FF2B5EF4-FFF2-40B4-BE49-F238E27FC236}">
                  <a16:creationId xmlns:a16="http://schemas.microsoft.com/office/drawing/2014/main" id="{00000000-0008-0000-0400-00000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142875</xdr:rowOff>
        </xdr:from>
        <xdr:to>
          <xdr:col>2</xdr:col>
          <xdr:colOff>238125</xdr:colOff>
          <xdr:row>13</xdr:row>
          <xdr:rowOff>76200</xdr:rowOff>
        </xdr:to>
        <xdr:sp macro="" textlink="">
          <xdr:nvSpPr>
            <xdr:cNvPr id="46086" name="Check Box 6" hidden="1">
              <a:extLst>
                <a:ext uri="{63B3BB69-23CF-44E3-9099-C40C66FF867C}">
                  <a14:compatExt spid="_x0000_s46086"/>
                </a:ext>
                <a:ext uri="{FF2B5EF4-FFF2-40B4-BE49-F238E27FC236}">
                  <a16:creationId xmlns:a16="http://schemas.microsoft.com/office/drawing/2014/main" id="{00000000-0008-0000-0400-00000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12</xdr:row>
          <xdr:rowOff>142875</xdr:rowOff>
        </xdr:from>
        <xdr:to>
          <xdr:col>2</xdr:col>
          <xdr:colOff>238125</xdr:colOff>
          <xdr:row>14</xdr:row>
          <xdr:rowOff>76200</xdr:rowOff>
        </xdr:to>
        <xdr:sp macro="" textlink="">
          <xdr:nvSpPr>
            <xdr:cNvPr id="46087" name="Check Box 7" hidden="1">
              <a:extLst>
                <a:ext uri="{63B3BB69-23CF-44E3-9099-C40C66FF867C}">
                  <a14:compatExt spid="_x0000_s46087"/>
                </a:ext>
                <a:ext uri="{FF2B5EF4-FFF2-40B4-BE49-F238E27FC236}">
                  <a16:creationId xmlns:a16="http://schemas.microsoft.com/office/drawing/2014/main" id="{00000000-0008-0000-0400-00000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13</xdr:row>
          <xdr:rowOff>142875</xdr:rowOff>
        </xdr:from>
        <xdr:to>
          <xdr:col>2</xdr:col>
          <xdr:colOff>238125</xdr:colOff>
          <xdr:row>15</xdr:row>
          <xdr:rowOff>76200</xdr:rowOff>
        </xdr:to>
        <xdr:sp macro="" textlink="">
          <xdr:nvSpPr>
            <xdr:cNvPr id="46088" name="Check Box 8" hidden="1">
              <a:extLst>
                <a:ext uri="{63B3BB69-23CF-44E3-9099-C40C66FF867C}">
                  <a14:compatExt spid="_x0000_s46088"/>
                </a:ext>
                <a:ext uri="{FF2B5EF4-FFF2-40B4-BE49-F238E27FC236}">
                  <a16:creationId xmlns:a16="http://schemas.microsoft.com/office/drawing/2014/main" id="{00000000-0008-0000-0400-00000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14</xdr:row>
          <xdr:rowOff>142875</xdr:rowOff>
        </xdr:from>
        <xdr:to>
          <xdr:col>2</xdr:col>
          <xdr:colOff>238125</xdr:colOff>
          <xdr:row>16</xdr:row>
          <xdr:rowOff>76200</xdr:rowOff>
        </xdr:to>
        <xdr:sp macro="" textlink="">
          <xdr:nvSpPr>
            <xdr:cNvPr id="46089" name="Check Box 9" hidden="1">
              <a:extLst>
                <a:ext uri="{63B3BB69-23CF-44E3-9099-C40C66FF867C}">
                  <a14:compatExt spid="_x0000_s46089"/>
                </a:ext>
                <a:ext uri="{FF2B5EF4-FFF2-40B4-BE49-F238E27FC236}">
                  <a16:creationId xmlns:a16="http://schemas.microsoft.com/office/drawing/2014/main" id="{00000000-0008-0000-0400-000009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15</xdr:row>
          <xdr:rowOff>142875</xdr:rowOff>
        </xdr:from>
        <xdr:to>
          <xdr:col>2</xdr:col>
          <xdr:colOff>238125</xdr:colOff>
          <xdr:row>17</xdr:row>
          <xdr:rowOff>76200</xdr:rowOff>
        </xdr:to>
        <xdr:sp macro="" textlink="">
          <xdr:nvSpPr>
            <xdr:cNvPr id="46090" name="Check Box 10" hidden="1">
              <a:extLst>
                <a:ext uri="{63B3BB69-23CF-44E3-9099-C40C66FF867C}">
                  <a14:compatExt spid="_x0000_s46090"/>
                </a:ext>
                <a:ext uri="{FF2B5EF4-FFF2-40B4-BE49-F238E27FC236}">
                  <a16:creationId xmlns:a16="http://schemas.microsoft.com/office/drawing/2014/main" id="{00000000-0008-0000-0400-00000A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142875</xdr:rowOff>
        </xdr:from>
        <xdr:to>
          <xdr:col>2</xdr:col>
          <xdr:colOff>238125</xdr:colOff>
          <xdr:row>18</xdr:row>
          <xdr:rowOff>76200</xdr:rowOff>
        </xdr:to>
        <xdr:sp macro="" textlink="">
          <xdr:nvSpPr>
            <xdr:cNvPr id="46091" name="Check Box 11" hidden="1">
              <a:extLst>
                <a:ext uri="{63B3BB69-23CF-44E3-9099-C40C66FF867C}">
                  <a14:compatExt spid="_x0000_s46091"/>
                </a:ext>
                <a:ext uri="{FF2B5EF4-FFF2-40B4-BE49-F238E27FC236}">
                  <a16:creationId xmlns:a16="http://schemas.microsoft.com/office/drawing/2014/main" id="{00000000-0008-0000-0400-00000B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142875</xdr:rowOff>
        </xdr:from>
        <xdr:to>
          <xdr:col>2</xdr:col>
          <xdr:colOff>238125</xdr:colOff>
          <xdr:row>19</xdr:row>
          <xdr:rowOff>57150</xdr:rowOff>
        </xdr:to>
        <xdr:sp macro="" textlink="">
          <xdr:nvSpPr>
            <xdr:cNvPr id="46092" name="Check Box 12" hidden="1">
              <a:extLst>
                <a:ext uri="{63B3BB69-23CF-44E3-9099-C40C66FF867C}">
                  <a14:compatExt spid="_x0000_s46092"/>
                </a:ext>
                <a:ext uri="{FF2B5EF4-FFF2-40B4-BE49-F238E27FC236}">
                  <a16:creationId xmlns:a16="http://schemas.microsoft.com/office/drawing/2014/main" id="{00000000-0008-0000-0400-00000C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18</xdr:row>
          <xdr:rowOff>142875</xdr:rowOff>
        </xdr:from>
        <xdr:to>
          <xdr:col>2</xdr:col>
          <xdr:colOff>238125</xdr:colOff>
          <xdr:row>20</xdr:row>
          <xdr:rowOff>47625</xdr:rowOff>
        </xdr:to>
        <xdr:sp macro="" textlink="">
          <xdr:nvSpPr>
            <xdr:cNvPr id="46093" name="Check Box 13" hidden="1">
              <a:extLst>
                <a:ext uri="{63B3BB69-23CF-44E3-9099-C40C66FF867C}">
                  <a14:compatExt spid="_x0000_s46093"/>
                </a:ext>
                <a:ext uri="{FF2B5EF4-FFF2-40B4-BE49-F238E27FC236}">
                  <a16:creationId xmlns:a16="http://schemas.microsoft.com/office/drawing/2014/main" id="{00000000-0008-0000-0400-00000D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19</xdr:row>
          <xdr:rowOff>142875</xdr:rowOff>
        </xdr:from>
        <xdr:to>
          <xdr:col>2</xdr:col>
          <xdr:colOff>238125</xdr:colOff>
          <xdr:row>21</xdr:row>
          <xdr:rowOff>47625</xdr:rowOff>
        </xdr:to>
        <xdr:sp macro="" textlink="">
          <xdr:nvSpPr>
            <xdr:cNvPr id="46094" name="Check Box 14" hidden="1">
              <a:extLst>
                <a:ext uri="{63B3BB69-23CF-44E3-9099-C40C66FF867C}">
                  <a14:compatExt spid="_x0000_s46094"/>
                </a:ext>
                <a:ext uri="{FF2B5EF4-FFF2-40B4-BE49-F238E27FC236}">
                  <a16:creationId xmlns:a16="http://schemas.microsoft.com/office/drawing/2014/main" id="{00000000-0008-0000-0400-00000E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20</xdr:row>
          <xdr:rowOff>142875</xdr:rowOff>
        </xdr:from>
        <xdr:to>
          <xdr:col>2</xdr:col>
          <xdr:colOff>238125</xdr:colOff>
          <xdr:row>22</xdr:row>
          <xdr:rowOff>57150</xdr:rowOff>
        </xdr:to>
        <xdr:sp macro="" textlink="">
          <xdr:nvSpPr>
            <xdr:cNvPr id="46095" name="Check Box 15" hidden="1">
              <a:extLst>
                <a:ext uri="{63B3BB69-23CF-44E3-9099-C40C66FF867C}">
                  <a14:compatExt spid="_x0000_s46095"/>
                </a:ext>
                <a:ext uri="{FF2B5EF4-FFF2-40B4-BE49-F238E27FC236}">
                  <a16:creationId xmlns:a16="http://schemas.microsoft.com/office/drawing/2014/main" id="{00000000-0008-0000-0400-00000F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</xdr:row>
          <xdr:rowOff>142875</xdr:rowOff>
        </xdr:from>
        <xdr:to>
          <xdr:col>2</xdr:col>
          <xdr:colOff>238125</xdr:colOff>
          <xdr:row>23</xdr:row>
          <xdr:rowOff>57150</xdr:rowOff>
        </xdr:to>
        <xdr:sp macro="" textlink="">
          <xdr:nvSpPr>
            <xdr:cNvPr id="46096" name="Check Box 16" hidden="1">
              <a:extLst>
                <a:ext uri="{63B3BB69-23CF-44E3-9099-C40C66FF867C}">
                  <a14:compatExt spid="_x0000_s46096"/>
                </a:ext>
                <a:ext uri="{FF2B5EF4-FFF2-40B4-BE49-F238E27FC236}">
                  <a16:creationId xmlns:a16="http://schemas.microsoft.com/office/drawing/2014/main" id="{00000000-0008-0000-0400-000010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133350</xdr:rowOff>
        </xdr:from>
        <xdr:to>
          <xdr:col>2</xdr:col>
          <xdr:colOff>228600</xdr:colOff>
          <xdr:row>24</xdr:row>
          <xdr:rowOff>47625</xdr:rowOff>
        </xdr:to>
        <xdr:sp macro="" textlink="">
          <xdr:nvSpPr>
            <xdr:cNvPr id="46097" name="Check Box 17" hidden="1">
              <a:extLst>
                <a:ext uri="{63B3BB69-23CF-44E3-9099-C40C66FF867C}">
                  <a14:compatExt spid="_x0000_s46097"/>
                </a:ext>
                <a:ext uri="{FF2B5EF4-FFF2-40B4-BE49-F238E27FC236}">
                  <a16:creationId xmlns:a16="http://schemas.microsoft.com/office/drawing/2014/main" id="{00000000-0008-0000-0400-00001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133350</xdr:rowOff>
        </xdr:from>
        <xdr:to>
          <xdr:col>2</xdr:col>
          <xdr:colOff>238125</xdr:colOff>
          <xdr:row>25</xdr:row>
          <xdr:rowOff>38100</xdr:rowOff>
        </xdr:to>
        <xdr:sp macro="" textlink="">
          <xdr:nvSpPr>
            <xdr:cNvPr id="46098" name="Check Box 18" hidden="1">
              <a:extLst>
                <a:ext uri="{63B3BB69-23CF-44E3-9099-C40C66FF867C}">
                  <a14:compatExt spid="_x0000_s46098"/>
                </a:ext>
                <a:ext uri="{FF2B5EF4-FFF2-40B4-BE49-F238E27FC236}">
                  <a16:creationId xmlns:a16="http://schemas.microsoft.com/office/drawing/2014/main" id="{00000000-0008-0000-0400-000012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123825</xdr:rowOff>
        </xdr:from>
        <xdr:to>
          <xdr:col>2</xdr:col>
          <xdr:colOff>228600</xdr:colOff>
          <xdr:row>26</xdr:row>
          <xdr:rowOff>28575</xdr:rowOff>
        </xdr:to>
        <xdr:sp macro="" textlink="">
          <xdr:nvSpPr>
            <xdr:cNvPr id="46099" name="Check Box 19" hidden="1">
              <a:extLst>
                <a:ext uri="{63B3BB69-23CF-44E3-9099-C40C66FF867C}">
                  <a14:compatExt spid="_x0000_s46099"/>
                </a:ext>
                <a:ext uri="{FF2B5EF4-FFF2-40B4-BE49-F238E27FC236}">
                  <a16:creationId xmlns:a16="http://schemas.microsoft.com/office/drawing/2014/main" id="{00000000-0008-0000-0400-000013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1095375</xdr:colOff>
          <xdr:row>1</xdr:row>
          <xdr:rowOff>133350</xdr:rowOff>
        </xdr:from>
        <xdr:to>
          <xdr:col>6</xdr:col>
          <xdr:colOff>304800</xdr:colOff>
          <xdr:row>3</xdr:row>
          <xdr:rowOff>47625</xdr:rowOff>
        </xdr:to>
        <xdr:sp macro="" textlink="">
          <xdr:nvSpPr>
            <xdr:cNvPr id="46101" name="Drop Down 21" hidden="1">
              <a:extLst>
                <a:ext uri="{63B3BB69-23CF-44E3-9099-C40C66FF867C}">
                  <a14:compatExt spid="_x0000_s46101"/>
                </a:ext>
                <a:ext uri="{FF2B5EF4-FFF2-40B4-BE49-F238E27FC236}">
                  <a16:creationId xmlns:a16="http://schemas.microsoft.com/office/drawing/2014/main" id="{00000000-0008-0000-0400-000015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</xdr:row>
          <xdr:rowOff>133350</xdr:rowOff>
        </xdr:from>
        <xdr:to>
          <xdr:col>2</xdr:col>
          <xdr:colOff>238125</xdr:colOff>
          <xdr:row>8</xdr:row>
          <xdr:rowOff>66675</xdr:rowOff>
        </xdr:to>
        <xdr:sp macro="" textlink="">
          <xdr:nvSpPr>
            <xdr:cNvPr id="46102" name="Check Box 22" hidden="1">
              <a:extLst>
                <a:ext uri="{63B3BB69-23CF-44E3-9099-C40C66FF867C}">
                  <a14:compatExt spid="_x0000_s46102"/>
                </a:ext>
                <a:ext uri="{FF2B5EF4-FFF2-40B4-BE49-F238E27FC236}">
                  <a16:creationId xmlns:a16="http://schemas.microsoft.com/office/drawing/2014/main" id="{00000000-0008-0000-0400-000016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</xdr:row>
          <xdr:rowOff>161925</xdr:rowOff>
        </xdr:from>
        <xdr:to>
          <xdr:col>2</xdr:col>
          <xdr:colOff>238125</xdr:colOff>
          <xdr:row>7</xdr:row>
          <xdr:rowOff>66675</xdr:rowOff>
        </xdr:to>
        <xdr:sp macro="" textlink="">
          <xdr:nvSpPr>
            <xdr:cNvPr id="46103" name="Check Box 23" hidden="1">
              <a:extLst>
                <a:ext uri="{63B3BB69-23CF-44E3-9099-C40C66FF867C}">
                  <a14:compatExt spid="_x0000_s46103"/>
                </a:ext>
                <a:ext uri="{FF2B5EF4-FFF2-40B4-BE49-F238E27FC236}">
                  <a16:creationId xmlns:a16="http://schemas.microsoft.com/office/drawing/2014/main" id="{00000000-0008-0000-0400-000017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161925</xdr:rowOff>
        </xdr:from>
        <xdr:to>
          <xdr:col>2</xdr:col>
          <xdr:colOff>238125</xdr:colOff>
          <xdr:row>6</xdr:row>
          <xdr:rowOff>66675</xdr:rowOff>
        </xdr:to>
        <xdr:sp macro="" textlink="">
          <xdr:nvSpPr>
            <xdr:cNvPr id="46104" name="Check Box 24" hidden="1">
              <a:extLst>
                <a:ext uri="{63B3BB69-23CF-44E3-9099-C40C66FF867C}">
                  <a14:compatExt spid="_x0000_s46104"/>
                </a:ext>
                <a:ext uri="{FF2B5EF4-FFF2-40B4-BE49-F238E27FC236}">
                  <a16:creationId xmlns:a16="http://schemas.microsoft.com/office/drawing/2014/main" id="{00000000-0008-0000-0400-000018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.xml"/><Relationship Id="rId13" Type="http://schemas.openxmlformats.org/officeDocument/2006/relationships/ctrlProp" Target="../ctrlProps/ctrlProp32.xml"/><Relationship Id="rId18" Type="http://schemas.openxmlformats.org/officeDocument/2006/relationships/ctrlProp" Target="../ctrlProps/ctrlProp37.xml"/><Relationship Id="rId26" Type="http://schemas.openxmlformats.org/officeDocument/2006/relationships/ctrlProp" Target="../ctrlProps/ctrlProp4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0.xml"/><Relationship Id="rId7" Type="http://schemas.openxmlformats.org/officeDocument/2006/relationships/ctrlProp" Target="../ctrlProps/ctrlProp26.xml"/><Relationship Id="rId12" Type="http://schemas.openxmlformats.org/officeDocument/2006/relationships/ctrlProp" Target="../ctrlProps/ctrlProp31.xml"/><Relationship Id="rId17" Type="http://schemas.openxmlformats.org/officeDocument/2006/relationships/ctrlProp" Target="../ctrlProps/ctrlProp36.xml"/><Relationship Id="rId25" Type="http://schemas.openxmlformats.org/officeDocument/2006/relationships/ctrlProp" Target="../ctrlProps/ctrlProp44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35.xml"/><Relationship Id="rId20" Type="http://schemas.openxmlformats.org/officeDocument/2006/relationships/ctrlProp" Target="../ctrlProps/ctrlProp3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5.xml"/><Relationship Id="rId11" Type="http://schemas.openxmlformats.org/officeDocument/2006/relationships/ctrlProp" Target="../ctrlProps/ctrlProp30.xml"/><Relationship Id="rId24" Type="http://schemas.openxmlformats.org/officeDocument/2006/relationships/ctrlProp" Target="../ctrlProps/ctrlProp43.xml"/><Relationship Id="rId5" Type="http://schemas.openxmlformats.org/officeDocument/2006/relationships/ctrlProp" Target="../ctrlProps/ctrlProp24.xml"/><Relationship Id="rId15" Type="http://schemas.openxmlformats.org/officeDocument/2006/relationships/ctrlProp" Target="../ctrlProps/ctrlProp34.xml"/><Relationship Id="rId23" Type="http://schemas.openxmlformats.org/officeDocument/2006/relationships/ctrlProp" Target="../ctrlProps/ctrlProp42.xml"/><Relationship Id="rId10" Type="http://schemas.openxmlformats.org/officeDocument/2006/relationships/ctrlProp" Target="../ctrlProps/ctrlProp29.xml"/><Relationship Id="rId19" Type="http://schemas.openxmlformats.org/officeDocument/2006/relationships/ctrlProp" Target="../ctrlProps/ctrlProp38.xml"/><Relationship Id="rId4" Type="http://schemas.openxmlformats.org/officeDocument/2006/relationships/ctrlProp" Target="../ctrlProps/ctrlProp23.xml"/><Relationship Id="rId9" Type="http://schemas.openxmlformats.org/officeDocument/2006/relationships/ctrlProp" Target="../ctrlProps/ctrlProp28.xml"/><Relationship Id="rId14" Type="http://schemas.openxmlformats.org/officeDocument/2006/relationships/ctrlProp" Target="../ctrlProps/ctrlProp33.xml"/><Relationship Id="rId22" Type="http://schemas.openxmlformats.org/officeDocument/2006/relationships/ctrlProp" Target="../ctrlProps/ctrlProp4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0.xml"/><Relationship Id="rId13" Type="http://schemas.openxmlformats.org/officeDocument/2006/relationships/ctrlProp" Target="../ctrlProps/ctrlProp55.xml"/><Relationship Id="rId18" Type="http://schemas.openxmlformats.org/officeDocument/2006/relationships/ctrlProp" Target="../ctrlProps/ctrlProp60.xml"/><Relationship Id="rId26" Type="http://schemas.openxmlformats.org/officeDocument/2006/relationships/ctrlProp" Target="../ctrlProps/ctrlProp68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3.xml"/><Relationship Id="rId7" Type="http://schemas.openxmlformats.org/officeDocument/2006/relationships/ctrlProp" Target="../ctrlProps/ctrlProp49.xml"/><Relationship Id="rId12" Type="http://schemas.openxmlformats.org/officeDocument/2006/relationships/ctrlProp" Target="../ctrlProps/ctrlProp54.xml"/><Relationship Id="rId17" Type="http://schemas.openxmlformats.org/officeDocument/2006/relationships/ctrlProp" Target="../ctrlProps/ctrlProp59.xml"/><Relationship Id="rId25" Type="http://schemas.openxmlformats.org/officeDocument/2006/relationships/ctrlProp" Target="../ctrlProps/ctrlProp67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58.xml"/><Relationship Id="rId20" Type="http://schemas.openxmlformats.org/officeDocument/2006/relationships/ctrlProp" Target="../ctrlProps/ctrlProp6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8.xml"/><Relationship Id="rId11" Type="http://schemas.openxmlformats.org/officeDocument/2006/relationships/ctrlProp" Target="../ctrlProps/ctrlProp53.xml"/><Relationship Id="rId24" Type="http://schemas.openxmlformats.org/officeDocument/2006/relationships/ctrlProp" Target="../ctrlProps/ctrlProp66.xml"/><Relationship Id="rId5" Type="http://schemas.openxmlformats.org/officeDocument/2006/relationships/ctrlProp" Target="../ctrlProps/ctrlProp47.xml"/><Relationship Id="rId15" Type="http://schemas.openxmlformats.org/officeDocument/2006/relationships/ctrlProp" Target="../ctrlProps/ctrlProp57.xml"/><Relationship Id="rId23" Type="http://schemas.openxmlformats.org/officeDocument/2006/relationships/ctrlProp" Target="../ctrlProps/ctrlProp65.xml"/><Relationship Id="rId10" Type="http://schemas.openxmlformats.org/officeDocument/2006/relationships/ctrlProp" Target="../ctrlProps/ctrlProp52.xml"/><Relationship Id="rId19" Type="http://schemas.openxmlformats.org/officeDocument/2006/relationships/ctrlProp" Target="../ctrlProps/ctrlProp61.xml"/><Relationship Id="rId4" Type="http://schemas.openxmlformats.org/officeDocument/2006/relationships/ctrlProp" Target="../ctrlProps/ctrlProp46.xml"/><Relationship Id="rId9" Type="http://schemas.openxmlformats.org/officeDocument/2006/relationships/ctrlProp" Target="../ctrlProps/ctrlProp51.xml"/><Relationship Id="rId14" Type="http://schemas.openxmlformats.org/officeDocument/2006/relationships/ctrlProp" Target="../ctrlProps/ctrlProp56.xml"/><Relationship Id="rId22" Type="http://schemas.openxmlformats.org/officeDocument/2006/relationships/ctrlProp" Target="../ctrlProps/ctrlProp6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AI63"/>
  <sheetViews>
    <sheetView showGridLines="0" tabSelected="1" topLeftCell="D1" zoomScale="90" zoomScaleNormal="90" workbookViewId="0">
      <selection activeCell="D1" sqref="D1"/>
    </sheetView>
  </sheetViews>
  <sheetFormatPr baseColWidth="10" defaultColWidth="10.7109375" defaultRowHeight="12.75" outlineLevelCol="1" x14ac:dyDescent="0.2"/>
  <cols>
    <col min="1" max="3" width="10.7109375" style="3" hidden="1" customWidth="1" outlineLevel="1"/>
    <col min="4" max="4" width="8.7109375" style="3" customWidth="1" outlineLevel="1" collapsed="1"/>
    <col min="5" max="5" width="12.7109375" style="3" customWidth="1" outlineLevel="1"/>
    <col min="6" max="6" width="9.7109375" style="3" customWidth="1" outlineLevel="1"/>
    <col min="7" max="7" width="5.7109375" style="3" customWidth="1" outlineLevel="1"/>
    <col min="8" max="8" width="6" style="3" customWidth="1" outlineLevel="1"/>
    <col min="9" max="12" width="5.7109375" style="3" customWidth="1" outlineLevel="1"/>
    <col min="13" max="18" width="6.7109375" style="3" customWidth="1" outlineLevel="1"/>
    <col min="19" max="19" width="10.7109375" style="3" hidden="1" customWidth="1" outlineLevel="1"/>
    <col min="20" max="20" width="10.7109375" style="3"/>
    <col min="21" max="21" width="8.7109375" style="3" customWidth="1"/>
    <col min="22" max="22" width="10.7109375" style="3" customWidth="1"/>
    <col min="23" max="23" width="8.7109375" style="3" customWidth="1"/>
    <col min="24" max="29" width="5.7109375" style="3" customWidth="1"/>
    <col min="30" max="35" width="6.7109375" style="3" customWidth="1"/>
    <col min="36" max="16384" width="10.7109375" style="3"/>
  </cols>
  <sheetData>
    <row r="1" spans="1:35" ht="20.100000000000001" customHeight="1" thickBot="1" x14ac:dyDescent="0.25">
      <c r="D1" s="131" t="s">
        <v>139</v>
      </c>
      <c r="E1" s="155" t="s">
        <v>130</v>
      </c>
      <c r="F1" s="134" t="s">
        <v>131</v>
      </c>
      <c r="G1" s="265" t="s">
        <v>132</v>
      </c>
      <c r="H1" s="266"/>
      <c r="I1" s="265" t="s">
        <v>133</v>
      </c>
      <c r="J1" s="266"/>
      <c r="K1" s="265" t="s">
        <v>134</v>
      </c>
      <c r="L1" s="266"/>
      <c r="M1" s="156" t="s">
        <v>135</v>
      </c>
      <c r="N1" s="157" t="s">
        <v>136</v>
      </c>
      <c r="O1" s="265" t="s">
        <v>137</v>
      </c>
      <c r="P1" s="267"/>
      <c r="Q1" s="267" t="s">
        <v>138</v>
      </c>
      <c r="R1" s="266"/>
      <c r="U1" s="132" t="s">
        <v>139</v>
      </c>
      <c r="V1" s="133" t="s">
        <v>130</v>
      </c>
      <c r="W1" s="134" t="s">
        <v>131</v>
      </c>
      <c r="X1" s="261" t="s">
        <v>132</v>
      </c>
      <c r="Y1" s="262"/>
      <c r="Z1" s="261" t="s">
        <v>133</v>
      </c>
      <c r="AA1" s="262"/>
      <c r="AB1" s="261" t="s">
        <v>134</v>
      </c>
      <c r="AC1" s="262"/>
      <c r="AD1" s="135" t="s">
        <v>135</v>
      </c>
      <c r="AE1" s="136" t="s">
        <v>136</v>
      </c>
      <c r="AF1" s="261" t="s">
        <v>137</v>
      </c>
      <c r="AG1" s="263"/>
      <c r="AH1" s="264" t="s">
        <v>138</v>
      </c>
      <c r="AI1" s="262"/>
    </row>
    <row r="2" spans="1:35" ht="15" customHeight="1" x14ac:dyDescent="0.2">
      <c r="A2" s="113" t="str">
        <f>IF(ISBLANK(D2),A1,D2)</f>
        <v>Cla</v>
      </c>
      <c r="B2" s="113" t="b">
        <f>VLOOKUP(C2,'Stats consolidées'!$B:$C,2,0)</f>
        <v>1</v>
      </c>
      <c r="C2" s="113" t="s">
        <v>260</v>
      </c>
      <c r="D2" s="257" t="s">
        <v>96</v>
      </c>
      <c r="E2" s="185" t="s">
        <v>259</v>
      </c>
      <c r="F2" s="186">
        <v>20</v>
      </c>
      <c r="G2" s="187">
        <v>0</v>
      </c>
      <c r="H2" s="188">
        <f>G2/F2</f>
        <v>0</v>
      </c>
      <c r="I2" s="187">
        <v>2</v>
      </c>
      <c r="J2" s="188">
        <f>I2/F2</f>
        <v>0.1</v>
      </c>
      <c r="K2" s="187">
        <v>18</v>
      </c>
      <c r="L2" s="188">
        <f>K2/F2</f>
        <v>0.9</v>
      </c>
      <c r="M2" s="189">
        <v>25</v>
      </c>
      <c r="N2" s="190">
        <v>70</v>
      </c>
      <c r="O2" s="189" t="s">
        <v>141</v>
      </c>
      <c r="P2" s="191">
        <v>13</v>
      </c>
      <c r="Q2" s="191" t="s">
        <v>261</v>
      </c>
      <c r="R2" s="192">
        <v>3</v>
      </c>
      <c r="S2" s="113" t="str">
        <f t="shared" ref="S2:S35" si="0">A2</f>
        <v>Cla</v>
      </c>
      <c r="U2" s="257" t="s">
        <v>18</v>
      </c>
      <c r="V2" s="172" t="s">
        <v>140</v>
      </c>
      <c r="W2" s="15">
        <v>20</v>
      </c>
      <c r="X2" s="16">
        <v>9</v>
      </c>
      <c r="Y2" s="17">
        <f>X2/W2</f>
        <v>0.45</v>
      </c>
      <c r="Z2" s="16">
        <v>6</v>
      </c>
      <c r="AA2" s="17">
        <f>Z2/W2</f>
        <v>0.3</v>
      </c>
      <c r="AB2" s="16">
        <v>5</v>
      </c>
      <c r="AC2" s="17">
        <f>AB2/W2</f>
        <v>0.25</v>
      </c>
      <c r="AD2" s="18">
        <v>62</v>
      </c>
      <c r="AE2" s="19">
        <v>38</v>
      </c>
      <c r="AF2" s="18" t="s">
        <v>141</v>
      </c>
      <c r="AG2" s="20">
        <v>11</v>
      </c>
      <c r="AH2" s="20" t="s">
        <v>18</v>
      </c>
      <c r="AI2" s="19">
        <v>10</v>
      </c>
    </row>
    <row r="3" spans="1:35" ht="15" customHeight="1" x14ac:dyDescent="0.2">
      <c r="A3" s="113" t="str">
        <f>IF(ISBLANK(D3),A2,D3)</f>
        <v>Cla</v>
      </c>
      <c r="B3" s="113" t="b">
        <f>VLOOKUP(C3,'Stats consolidées'!$B:$C,2,0)</f>
        <v>1</v>
      </c>
      <c r="C3" s="113" t="s">
        <v>256</v>
      </c>
      <c r="D3" s="258"/>
      <c r="E3" s="148" t="s">
        <v>254</v>
      </c>
      <c r="F3" s="149">
        <v>25</v>
      </c>
      <c r="G3" s="150">
        <v>16</v>
      </c>
      <c r="H3" s="39">
        <f>G3/F3</f>
        <v>0.64</v>
      </c>
      <c r="I3" s="150">
        <v>4</v>
      </c>
      <c r="J3" s="39">
        <f>I3/F3</f>
        <v>0.16</v>
      </c>
      <c r="K3" s="150">
        <v>5</v>
      </c>
      <c r="L3" s="39">
        <f>K3/F3</f>
        <v>0.2</v>
      </c>
      <c r="M3" s="151">
        <v>84</v>
      </c>
      <c r="N3" s="152">
        <v>37</v>
      </c>
      <c r="O3" s="151" t="s">
        <v>141</v>
      </c>
      <c r="P3" s="153">
        <v>28</v>
      </c>
      <c r="Q3" s="153" t="s">
        <v>18</v>
      </c>
      <c r="R3" s="154">
        <v>14</v>
      </c>
      <c r="S3" s="113" t="str">
        <f t="shared" si="0"/>
        <v>Cla</v>
      </c>
      <c r="U3" s="258"/>
      <c r="V3" s="173" t="s">
        <v>142</v>
      </c>
      <c r="W3" s="29">
        <v>19</v>
      </c>
      <c r="X3" s="158">
        <v>12</v>
      </c>
      <c r="Y3" s="159">
        <f t="shared" ref="Y3" si="1">X3/W3</f>
        <v>0.63157894736842102</v>
      </c>
      <c r="Z3" s="30">
        <v>2</v>
      </c>
      <c r="AA3" s="31">
        <f t="shared" ref="AA3" si="2">Z3/W3</f>
        <v>0.10526315789473684</v>
      </c>
      <c r="AB3" s="30">
        <v>5</v>
      </c>
      <c r="AC3" s="31">
        <f t="shared" ref="AC3" si="3">AB3/W3</f>
        <v>0.26315789473684209</v>
      </c>
      <c r="AD3" s="32">
        <v>59</v>
      </c>
      <c r="AE3" s="33">
        <v>43</v>
      </c>
      <c r="AF3" s="32" t="s">
        <v>143</v>
      </c>
      <c r="AG3" s="34">
        <v>12</v>
      </c>
      <c r="AH3" s="34" t="s">
        <v>18</v>
      </c>
      <c r="AI3" s="33">
        <v>15</v>
      </c>
    </row>
    <row r="4" spans="1:35" ht="15" customHeight="1" x14ac:dyDescent="0.2">
      <c r="A4" s="113" t="str">
        <f t="shared" ref="A4:A5" si="4">IF(ISBLANK(D4),A3,D4)</f>
        <v>Cla</v>
      </c>
      <c r="B4" s="113" t="b">
        <f>VLOOKUP(C4,'Stats consolidées'!$B:$C,2,0)</f>
        <v>1</v>
      </c>
      <c r="C4" s="113" t="s">
        <v>250</v>
      </c>
      <c r="D4" s="258"/>
      <c r="E4" s="141" t="s">
        <v>246</v>
      </c>
      <c r="F4" s="142">
        <v>22</v>
      </c>
      <c r="G4" s="143">
        <v>11</v>
      </c>
      <c r="H4" s="39">
        <f>G4/F4</f>
        <v>0.5</v>
      </c>
      <c r="I4" s="143">
        <v>4</v>
      </c>
      <c r="J4" s="39">
        <f>I4/F4</f>
        <v>0.18181818181818182</v>
      </c>
      <c r="K4" s="143">
        <v>7</v>
      </c>
      <c r="L4" s="39">
        <f>K4/F4</f>
        <v>0.31818181818181818</v>
      </c>
      <c r="M4" s="144">
        <v>60</v>
      </c>
      <c r="N4" s="145">
        <v>36</v>
      </c>
      <c r="O4" s="144" t="s">
        <v>141</v>
      </c>
      <c r="P4" s="146">
        <v>20</v>
      </c>
      <c r="Q4" s="146" t="s">
        <v>119</v>
      </c>
      <c r="R4" s="147">
        <v>6</v>
      </c>
      <c r="S4" s="113" t="str">
        <f t="shared" si="0"/>
        <v>Cla</v>
      </c>
      <c r="T4" s="113"/>
      <c r="U4" s="258"/>
      <c r="V4" s="173" t="s">
        <v>144</v>
      </c>
      <c r="W4" s="29">
        <v>5</v>
      </c>
      <c r="X4" s="30">
        <v>1</v>
      </c>
      <c r="Y4" s="31">
        <f t="shared" ref="Y4:Y12" si="5">X4/W4</f>
        <v>0.2</v>
      </c>
      <c r="Z4" s="30">
        <v>1</v>
      </c>
      <c r="AA4" s="31">
        <f t="shared" ref="AA4:AA12" si="6">Z4/W4</f>
        <v>0.2</v>
      </c>
      <c r="AB4" s="30">
        <v>3</v>
      </c>
      <c r="AC4" s="31">
        <f t="shared" ref="AC4:AC12" si="7">AB4/W4</f>
        <v>0.6</v>
      </c>
      <c r="AD4" s="32">
        <v>7</v>
      </c>
      <c r="AE4" s="33">
        <v>16</v>
      </c>
      <c r="AF4" s="32" t="s">
        <v>113</v>
      </c>
      <c r="AG4" s="34">
        <v>2</v>
      </c>
      <c r="AH4" s="34" t="s">
        <v>18</v>
      </c>
      <c r="AI4" s="33">
        <v>1</v>
      </c>
    </row>
    <row r="5" spans="1:35" ht="15" customHeight="1" thickBot="1" x14ac:dyDescent="0.25">
      <c r="A5" s="113" t="str">
        <f t="shared" si="4"/>
        <v>Cla</v>
      </c>
      <c r="B5" s="113"/>
      <c r="C5" s="113"/>
      <c r="D5" s="259"/>
      <c r="E5" s="65" t="s">
        <v>145</v>
      </c>
      <c r="F5" s="66">
        <f t="shared" ref="F5:N5" si="8">SUM(F1:F4)</f>
        <v>67</v>
      </c>
      <c r="G5" s="67">
        <f t="shared" si="8"/>
        <v>27</v>
      </c>
      <c r="H5" s="68">
        <f t="shared" ref="H5" si="9">G5/F5</f>
        <v>0.40298507462686567</v>
      </c>
      <c r="I5" s="67">
        <f t="shared" si="8"/>
        <v>10</v>
      </c>
      <c r="J5" s="68">
        <f t="shared" ref="J5" si="10">I5/F5</f>
        <v>0.14925373134328357</v>
      </c>
      <c r="K5" s="67">
        <f t="shared" si="8"/>
        <v>30</v>
      </c>
      <c r="L5" s="68">
        <f t="shared" ref="L5" si="11">K5/F5</f>
        <v>0.44776119402985076</v>
      </c>
      <c r="M5" s="69">
        <f t="shared" si="8"/>
        <v>169</v>
      </c>
      <c r="N5" s="70">
        <f t="shared" si="8"/>
        <v>143</v>
      </c>
      <c r="O5" s="252"/>
      <c r="P5" s="253"/>
      <c r="Q5" s="253"/>
      <c r="R5" s="254"/>
      <c r="S5" s="113"/>
      <c r="T5" s="113"/>
      <c r="U5" s="258"/>
      <c r="V5" s="173" t="s">
        <v>146</v>
      </c>
      <c r="W5" s="29">
        <v>27</v>
      </c>
      <c r="X5" s="30">
        <v>9</v>
      </c>
      <c r="Y5" s="31">
        <f t="shared" si="5"/>
        <v>0.33333333333333331</v>
      </c>
      <c r="Z5" s="30">
        <v>2</v>
      </c>
      <c r="AA5" s="31">
        <f t="shared" si="6"/>
        <v>7.407407407407407E-2</v>
      </c>
      <c r="AB5" s="30">
        <v>16</v>
      </c>
      <c r="AC5" s="31">
        <f t="shared" si="7"/>
        <v>0.59259259259259256</v>
      </c>
      <c r="AD5" s="32">
        <v>61</v>
      </c>
      <c r="AE5" s="33">
        <v>78</v>
      </c>
      <c r="AF5" s="32" t="s">
        <v>21</v>
      </c>
      <c r="AG5" s="34">
        <v>9</v>
      </c>
      <c r="AH5" s="34" t="s">
        <v>18</v>
      </c>
      <c r="AI5" s="33">
        <v>8</v>
      </c>
    </row>
    <row r="6" spans="1:35" ht="15.95" customHeight="1" x14ac:dyDescent="0.2">
      <c r="A6" s="113" t="str">
        <f t="shared" ref="A6:A7" si="12">IF(ISBLANK(D6),A5,D6)</f>
        <v>Thib</v>
      </c>
      <c r="B6" s="113" t="b">
        <f>VLOOKUP(C6,'Stats consolidées'!$B:$C,2,0)</f>
        <v>1</v>
      </c>
      <c r="C6" s="113" t="s">
        <v>208</v>
      </c>
      <c r="D6" s="247" t="s">
        <v>18</v>
      </c>
      <c r="E6" s="7" t="s">
        <v>140</v>
      </c>
      <c r="F6" s="8">
        <v>21</v>
      </c>
      <c r="G6" s="9">
        <v>9</v>
      </c>
      <c r="H6" s="10">
        <f>G6/F6</f>
        <v>0.42857142857142855</v>
      </c>
      <c r="I6" s="9">
        <v>6</v>
      </c>
      <c r="J6" s="10">
        <f>I6/F6</f>
        <v>0.2857142857142857</v>
      </c>
      <c r="K6" s="9">
        <v>6</v>
      </c>
      <c r="L6" s="10">
        <f>K6/F6</f>
        <v>0.2857142857142857</v>
      </c>
      <c r="M6" s="11">
        <v>64</v>
      </c>
      <c r="N6" s="12">
        <v>44</v>
      </c>
      <c r="O6" s="11" t="s">
        <v>141</v>
      </c>
      <c r="P6" s="13">
        <v>13</v>
      </c>
      <c r="Q6" s="13" t="s">
        <v>18</v>
      </c>
      <c r="R6" s="14">
        <v>10</v>
      </c>
      <c r="S6" s="113" t="str">
        <f t="shared" si="0"/>
        <v>Thib</v>
      </c>
      <c r="T6" s="113"/>
      <c r="U6" s="258"/>
      <c r="V6" s="173" t="s">
        <v>148</v>
      </c>
      <c r="W6" s="29">
        <v>24</v>
      </c>
      <c r="X6" s="30">
        <v>6</v>
      </c>
      <c r="Y6" s="31">
        <f t="shared" si="5"/>
        <v>0.25</v>
      </c>
      <c r="Z6" s="30">
        <v>5</v>
      </c>
      <c r="AA6" s="31">
        <f t="shared" si="6"/>
        <v>0.20833333333333334</v>
      </c>
      <c r="AB6" s="30">
        <v>13</v>
      </c>
      <c r="AC6" s="31">
        <f t="shared" si="7"/>
        <v>0.54166666666666663</v>
      </c>
      <c r="AD6" s="32">
        <v>40</v>
      </c>
      <c r="AE6" s="33">
        <v>62</v>
      </c>
      <c r="AF6" s="32" t="s">
        <v>66</v>
      </c>
      <c r="AG6" s="34">
        <v>13</v>
      </c>
      <c r="AH6" s="34" t="s">
        <v>18</v>
      </c>
      <c r="AI6" s="33">
        <v>5</v>
      </c>
    </row>
    <row r="7" spans="1:35" ht="15.95" customHeight="1" x14ac:dyDescent="0.2">
      <c r="A7" s="113" t="str">
        <f t="shared" si="12"/>
        <v>Thib</v>
      </c>
      <c r="B7" s="113" t="b">
        <f>VLOOKUP(C7,'Stats consolidées'!$B:$C,2,0)</f>
        <v>1</v>
      </c>
      <c r="C7" s="113" t="s">
        <v>209</v>
      </c>
      <c r="D7" s="248"/>
      <c r="E7" s="21" t="s">
        <v>142</v>
      </c>
      <c r="F7" s="22">
        <v>19</v>
      </c>
      <c r="G7" s="23">
        <v>12</v>
      </c>
      <c r="H7" s="24">
        <f t="shared" ref="H7:H27" si="13">G7/F7</f>
        <v>0.63157894736842102</v>
      </c>
      <c r="I7" s="23">
        <v>2</v>
      </c>
      <c r="J7" s="24">
        <f t="shared" ref="J7:J27" si="14">I7/F7</f>
        <v>0.10526315789473684</v>
      </c>
      <c r="K7" s="23">
        <v>5</v>
      </c>
      <c r="L7" s="24">
        <f t="shared" ref="L7:L27" si="15">K7/F7</f>
        <v>0.26315789473684209</v>
      </c>
      <c r="M7" s="25">
        <v>59</v>
      </c>
      <c r="N7" s="26">
        <v>43</v>
      </c>
      <c r="O7" s="25" t="s">
        <v>143</v>
      </c>
      <c r="P7" s="27">
        <v>12</v>
      </c>
      <c r="Q7" s="27" t="s">
        <v>18</v>
      </c>
      <c r="R7" s="28">
        <v>15</v>
      </c>
      <c r="S7" s="113" t="str">
        <f t="shared" si="0"/>
        <v>Thib</v>
      </c>
      <c r="T7" s="113"/>
      <c r="U7" s="258"/>
      <c r="V7" s="175" t="s">
        <v>150</v>
      </c>
      <c r="W7" s="168">
        <v>25</v>
      </c>
      <c r="X7" s="111">
        <v>17</v>
      </c>
      <c r="Y7" s="112">
        <f t="shared" si="5"/>
        <v>0.68</v>
      </c>
      <c r="Z7" s="111">
        <v>4</v>
      </c>
      <c r="AA7" s="112">
        <f t="shared" si="6"/>
        <v>0.16</v>
      </c>
      <c r="AB7" s="111">
        <v>4</v>
      </c>
      <c r="AC7" s="112">
        <f t="shared" si="7"/>
        <v>0.16</v>
      </c>
      <c r="AD7" s="169">
        <v>60</v>
      </c>
      <c r="AE7" s="170">
        <v>37</v>
      </c>
      <c r="AF7" s="169" t="s">
        <v>18</v>
      </c>
      <c r="AG7" s="171">
        <v>18</v>
      </c>
      <c r="AH7" s="171" t="s">
        <v>18</v>
      </c>
      <c r="AI7" s="170">
        <v>15</v>
      </c>
    </row>
    <row r="8" spans="1:35" ht="15.95" customHeight="1" x14ac:dyDescent="0.2">
      <c r="A8" s="113" t="str">
        <f t="shared" ref="A8:A35" si="16">IF(ISBLANK(D8),A7,D8)</f>
        <v>Thib</v>
      </c>
      <c r="B8" s="113" t="b">
        <f>VLOOKUP(C8,'Stats consolidées'!$B:$C,2,0)</f>
        <v>1</v>
      </c>
      <c r="C8" s="113" t="s">
        <v>210</v>
      </c>
      <c r="D8" s="248"/>
      <c r="E8" s="21" t="s">
        <v>144</v>
      </c>
      <c r="F8" s="22">
        <v>5</v>
      </c>
      <c r="G8" s="23">
        <v>1</v>
      </c>
      <c r="H8" s="24">
        <f t="shared" si="13"/>
        <v>0.2</v>
      </c>
      <c r="I8" s="23">
        <v>1</v>
      </c>
      <c r="J8" s="24">
        <f t="shared" si="14"/>
        <v>0.2</v>
      </c>
      <c r="K8" s="23">
        <v>3</v>
      </c>
      <c r="L8" s="24">
        <f t="shared" si="15"/>
        <v>0.6</v>
      </c>
      <c r="M8" s="25">
        <v>7</v>
      </c>
      <c r="N8" s="26">
        <v>16</v>
      </c>
      <c r="O8" s="25" t="s">
        <v>113</v>
      </c>
      <c r="P8" s="27">
        <v>2</v>
      </c>
      <c r="Q8" s="27" t="s">
        <v>18</v>
      </c>
      <c r="R8" s="28">
        <v>1</v>
      </c>
      <c r="S8" s="113" t="str">
        <f t="shared" si="0"/>
        <v>Thib</v>
      </c>
      <c r="T8" s="113"/>
      <c r="U8" s="258"/>
      <c r="V8" s="173" t="s">
        <v>152</v>
      </c>
      <c r="W8" s="29">
        <v>22</v>
      </c>
      <c r="X8" s="30">
        <v>12</v>
      </c>
      <c r="Y8" s="31">
        <f t="shared" si="5"/>
        <v>0.54545454545454541</v>
      </c>
      <c r="Z8" s="30">
        <v>4</v>
      </c>
      <c r="AA8" s="31">
        <f t="shared" si="6"/>
        <v>0.18181818181818182</v>
      </c>
      <c r="AB8" s="30">
        <v>6</v>
      </c>
      <c r="AC8" s="31">
        <f t="shared" si="7"/>
        <v>0.27272727272727271</v>
      </c>
      <c r="AD8" s="32">
        <v>47</v>
      </c>
      <c r="AE8" s="33">
        <v>32</v>
      </c>
      <c r="AF8" s="32" t="s">
        <v>20</v>
      </c>
      <c r="AG8" s="34">
        <v>11</v>
      </c>
      <c r="AH8" s="34" t="s">
        <v>18</v>
      </c>
      <c r="AI8" s="33">
        <v>13</v>
      </c>
    </row>
    <row r="9" spans="1:35" s="35" customFormat="1" ht="15.95" customHeight="1" thickBot="1" x14ac:dyDescent="0.25">
      <c r="A9" s="113" t="str">
        <f t="shared" si="16"/>
        <v>Thib</v>
      </c>
      <c r="B9" s="113"/>
      <c r="D9" s="251"/>
      <c r="E9" s="65" t="s">
        <v>145</v>
      </c>
      <c r="F9" s="66">
        <f t="shared" ref="F9:N9" si="17">SUM(F6:F8)</f>
        <v>45</v>
      </c>
      <c r="G9" s="67">
        <f t="shared" si="17"/>
        <v>22</v>
      </c>
      <c r="H9" s="68">
        <f t="shared" si="13"/>
        <v>0.48888888888888887</v>
      </c>
      <c r="I9" s="67">
        <f t="shared" si="17"/>
        <v>9</v>
      </c>
      <c r="J9" s="68">
        <f t="shared" si="14"/>
        <v>0.2</v>
      </c>
      <c r="K9" s="67">
        <f t="shared" si="17"/>
        <v>14</v>
      </c>
      <c r="L9" s="68">
        <f t="shared" si="15"/>
        <v>0.31111111111111112</v>
      </c>
      <c r="M9" s="69">
        <f t="shared" si="17"/>
        <v>130</v>
      </c>
      <c r="N9" s="70">
        <f t="shared" si="17"/>
        <v>103</v>
      </c>
      <c r="O9" s="252"/>
      <c r="P9" s="253"/>
      <c r="Q9" s="253"/>
      <c r="R9" s="254"/>
      <c r="S9" s="113" t="str">
        <f t="shared" si="0"/>
        <v>Thib</v>
      </c>
      <c r="T9" s="113"/>
      <c r="U9" s="258"/>
      <c r="V9" s="173" t="s">
        <v>153</v>
      </c>
      <c r="W9" s="29">
        <v>22</v>
      </c>
      <c r="X9" s="30">
        <v>13</v>
      </c>
      <c r="Y9" s="31">
        <f t="shared" si="5"/>
        <v>0.59090909090909094</v>
      </c>
      <c r="Z9" s="30">
        <v>3</v>
      </c>
      <c r="AA9" s="31">
        <f t="shared" si="6"/>
        <v>0.13636363636363635</v>
      </c>
      <c r="AB9" s="30">
        <v>6</v>
      </c>
      <c r="AC9" s="31">
        <f t="shared" si="7"/>
        <v>0.27272727272727271</v>
      </c>
      <c r="AD9" s="32">
        <v>52</v>
      </c>
      <c r="AE9" s="33">
        <v>29</v>
      </c>
      <c r="AF9" s="32" t="s">
        <v>21</v>
      </c>
      <c r="AG9" s="34">
        <v>16</v>
      </c>
      <c r="AH9" s="34" t="s">
        <v>20</v>
      </c>
      <c r="AI9" s="33">
        <v>8</v>
      </c>
    </row>
    <row r="10" spans="1:35" ht="15.95" customHeight="1" x14ac:dyDescent="0.2">
      <c r="A10" s="113" t="str">
        <f t="shared" si="16"/>
        <v>PB</v>
      </c>
      <c r="B10" s="113" t="b">
        <f>VLOOKUP(C10,'Stats consolidées'!$B:$C,2,0)</f>
        <v>1</v>
      </c>
      <c r="C10" s="113" t="s">
        <v>211</v>
      </c>
      <c r="D10" s="247" t="s">
        <v>15</v>
      </c>
      <c r="E10" s="7" t="s">
        <v>147</v>
      </c>
      <c r="F10" s="8">
        <v>13</v>
      </c>
      <c r="G10" s="9">
        <v>4</v>
      </c>
      <c r="H10" s="10">
        <f t="shared" si="13"/>
        <v>0.30769230769230771</v>
      </c>
      <c r="I10" s="9">
        <v>5</v>
      </c>
      <c r="J10" s="10">
        <f t="shared" si="14"/>
        <v>0.38461538461538464</v>
      </c>
      <c r="K10" s="9">
        <v>4</v>
      </c>
      <c r="L10" s="10">
        <f t="shared" si="15"/>
        <v>0.30769230769230771</v>
      </c>
      <c r="M10" s="11">
        <v>29</v>
      </c>
      <c r="N10" s="12">
        <v>28</v>
      </c>
      <c r="O10" s="11" t="s">
        <v>143</v>
      </c>
      <c r="P10" s="13">
        <v>7</v>
      </c>
      <c r="Q10" s="13" t="s">
        <v>18</v>
      </c>
      <c r="R10" s="14">
        <v>4</v>
      </c>
      <c r="S10" s="113" t="str">
        <f t="shared" si="0"/>
        <v>PB</v>
      </c>
      <c r="T10" s="113"/>
      <c r="U10" s="258"/>
      <c r="V10" s="173" t="s">
        <v>155</v>
      </c>
      <c r="W10" s="29">
        <v>21</v>
      </c>
      <c r="X10" s="30">
        <v>8</v>
      </c>
      <c r="Y10" s="31">
        <f t="shared" si="5"/>
        <v>0.38095238095238093</v>
      </c>
      <c r="Z10" s="30">
        <v>2</v>
      </c>
      <c r="AA10" s="31">
        <f t="shared" si="6"/>
        <v>9.5238095238095233E-2</v>
      </c>
      <c r="AB10" s="30">
        <v>11</v>
      </c>
      <c r="AC10" s="31">
        <f t="shared" si="7"/>
        <v>0.52380952380952384</v>
      </c>
      <c r="AD10" s="32">
        <v>44</v>
      </c>
      <c r="AE10" s="33">
        <v>34</v>
      </c>
      <c r="AF10" s="32" t="s">
        <v>18</v>
      </c>
      <c r="AG10" s="34">
        <v>15</v>
      </c>
      <c r="AH10" s="34" t="s">
        <v>18</v>
      </c>
      <c r="AI10" s="33">
        <v>11</v>
      </c>
    </row>
    <row r="11" spans="1:35" ht="15.95" customHeight="1" x14ac:dyDescent="0.2">
      <c r="A11" s="113" t="str">
        <f t="shared" si="16"/>
        <v>PB</v>
      </c>
      <c r="B11" s="113" t="b">
        <f>VLOOKUP(C11,'Stats consolidées'!$B:$C,2,0)</f>
        <v>1</v>
      </c>
      <c r="C11" s="113" t="s">
        <v>212</v>
      </c>
      <c r="D11" s="248"/>
      <c r="E11" s="21" t="s">
        <v>149</v>
      </c>
      <c r="F11" s="22">
        <v>18</v>
      </c>
      <c r="G11" s="23">
        <v>10</v>
      </c>
      <c r="H11" s="24">
        <f t="shared" si="13"/>
        <v>0.55555555555555558</v>
      </c>
      <c r="I11" s="23">
        <v>2</v>
      </c>
      <c r="J11" s="24">
        <f t="shared" si="14"/>
        <v>0.1111111111111111</v>
      </c>
      <c r="K11" s="23">
        <v>6</v>
      </c>
      <c r="L11" s="24">
        <f t="shared" si="15"/>
        <v>0.33333333333333331</v>
      </c>
      <c r="M11" s="25">
        <v>57</v>
      </c>
      <c r="N11" s="26">
        <v>34</v>
      </c>
      <c r="O11" s="25" t="s">
        <v>18</v>
      </c>
      <c r="P11" s="27">
        <v>13</v>
      </c>
      <c r="Q11" s="27" t="s">
        <v>18</v>
      </c>
      <c r="R11" s="28">
        <v>16</v>
      </c>
      <c r="S11" s="113" t="str">
        <f t="shared" si="0"/>
        <v>PB</v>
      </c>
      <c r="T11" s="113"/>
      <c r="U11" s="258"/>
      <c r="V11" s="173" t="s">
        <v>156</v>
      </c>
      <c r="W11" s="29">
        <v>19</v>
      </c>
      <c r="X11" s="30">
        <v>10</v>
      </c>
      <c r="Y11" s="31">
        <f t="shared" si="5"/>
        <v>0.52631578947368418</v>
      </c>
      <c r="Z11" s="30">
        <v>4</v>
      </c>
      <c r="AA11" s="31">
        <f t="shared" si="6"/>
        <v>0.21052631578947367</v>
      </c>
      <c r="AB11" s="30">
        <v>5</v>
      </c>
      <c r="AC11" s="31">
        <f t="shared" si="7"/>
        <v>0.26315789473684209</v>
      </c>
      <c r="AD11" s="32">
        <v>43</v>
      </c>
      <c r="AE11" s="33">
        <v>34</v>
      </c>
      <c r="AF11" s="32" t="s">
        <v>18</v>
      </c>
      <c r="AG11" s="34">
        <v>18</v>
      </c>
      <c r="AH11" s="34" t="s">
        <v>18</v>
      </c>
      <c r="AI11" s="33">
        <v>9</v>
      </c>
    </row>
    <row r="12" spans="1:35" ht="15.95" customHeight="1" x14ac:dyDescent="0.2">
      <c r="A12" s="113" t="str">
        <f t="shared" si="16"/>
        <v>PB</v>
      </c>
      <c r="B12" s="113" t="b">
        <f>VLOOKUP(C12,'Stats consolidées'!$B:$C,2,0)</f>
        <v>1</v>
      </c>
      <c r="C12" s="113" t="s">
        <v>213</v>
      </c>
      <c r="D12" s="248"/>
      <c r="E12" s="21" t="s">
        <v>151</v>
      </c>
      <c r="F12" s="22">
        <v>24</v>
      </c>
      <c r="G12" s="23">
        <v>4</v>
      </c>
      <c r="H12" s="24">
        <f t="shared" si="13"/>
        <v>0.16666666666666666</v>
      </c>
      <c r="I12" s="23">
        <v>5</v>
      </c>
      <c r="J12" s="24">
        <f t="shared" si="14"/>
        <v>0.20833333333333334</v>
      </c>
      <c r="K12" s="23">
        <v>15</v>
      </c>
      <c r="L12" s="24">
        <f t="shared" si="15"/>
        <v>0.625</v>
      </c>
      <c r="M12" s="25">
        <v>33</v>
      </c>
      <c r="N12" s="26">
        <v>64</v>
      </c>
      <c r="O12" s="25" t="s">
        <v>18</v>
      </c>
      <c r="P12" s="27">
        <v>8</v>
      </c>
      <c r="Q12" s="27" t="s">
        <v>18</v>
      </c>
      <c r="R12" s="28">
        <v>5</v>
      </c>
      <c r="S12" s="113" t="str">
        <f t="shared" si="0"/>
        <v>PB</v>
      </c>
      <c r="T12" s="113"/>
      <c r="U12" s="260"/>
      <c r="V12" s="174">
        <v>2007</v>
      </c>
      <c r="W12" s="44">
        <v>11</v>
      </c>
      <c r="X12" s="45">
        <v>6</v>
      </c>
      <c r="Y12" s="46">
        <f t="shared" si="5"/>
        <v>0.54545454545454541</v>
      </c>
      <c r="Z12" s="45">
        <v>2</v>
      </c>
      <c r="AA12" s="46">
        <f t="shared" si="6"/>
        <v>0.18181818181818182</v>
      </c>
      <c r="AB12" s="45">
        <v>3</v>
      </c>
      <c r="AC12" s="46">
        <f t="shared" si="7"/>
        <v>0.27272727272727271</v>
      </c>
      <c r="AD12" s="47">
        <v>36</v>
      </c>
      <c r="AE12" s="48">
        <v>22</v>
      </c>
      <c r="AF12" s="47" t="s">
        <v>18</v>
      </c>
      <c r="AG12" s="49">
        <v>14</v>
      </c>
      <c r="AH12" s="49" t="s">
        <v>18</v>
      </c>
      <c r="AI12" s="48">
        <v>10</v>
      </c>
    </row>
    <row r="13" spans="1:35" s="35" customFormat="1" ht="15.95" customHeight="1" thickBot="1" x14ac:dyDescent="0.25">
      <c r="A13" s="113" t="str">
        <f t="shared" si="16"/>
        <v>PB</v>
      </c>
      <c r="B13" s="113"/>
      <c r="D13" s="251"/>
      <c r="E13" s="65" t="s">
        <v>145</v>
      </c>
      <c r="F13" s="66">
        <f t="shared" ref="F13:N13" si="18">SUM(F10:F12)</f>
        <v>55</v>
      </c>
      <c r="G13" s="67">
        <f t="shared" si="18"/>
        <v>18</v>
      </c>
      <c r="H13" s="68">
        <f t="shared" si="13"/>
        <v>0.32727272727272727</v>
      </c>
      <c r="I13" s="67">
        <f t="shared" si="18"/>
        <v>12</v>
      </c>
      <c r="J13" s="68">
        <f t="shared" si="14"/>
        <v>0.21818181818181817</v>
      </c>
      <c r="K13" s="67">
        <f t="shared" si="18"/>
        <v>25</v>
      </c>
      <c r="L13" s="68">
        <f t="shared" si="15"/>
        <v>0.45454545454545453</v>
      </c>
      <c r="M13" s="69">
        <f t="shared" si="18"/>
        <v>119</v>
      </c>
      <c r="N13" s="70">
        <f t="shared" si="18"/>
        <v>126</v>
      </c>
      <c r="O13" s="252"/>
      <c r="P13" s="253"/>
      <c r="Q13" s="253"/>
      <c r="R13" s="254"/>
      <c r="S13" s="113" t="str">
        <f t="shared" si="0"/>
        <v>PB</v>
      </c>
      <c r="T13" s="113"/>
      <c r="U13" s="255" t="s">
        <v>145</v>
      </c>
      <c r="V13" s="256"/>
      <c r="W13" s="66">
        <f>SUM(W2:W12)</f>
        <v>215</v>
      </c>
      <c r="X13" s="67">
        <f>SUM(X2:X12)</f>
        <v>103</v>
      </c>
      <c r="Y13" s="68">
        <f>X13/W13</f>
        <v>0.47906976744186047</v>
      </c>
      <c r="Z13" s="67">
        <f>SUM(Z2:Z12)</f>
        <v>35</v>
      </c>
      <c r="AA13" s="68">
        <f>Z13/W13</f>
        <v>0.16279069767441862</v>
      </c>
      <c r="AB13" s="67">
        <f>SUM(AB2:AB12)</f>
        <v>77</v>
      </c>
      <c r="AC13" s="68">
        <f>AB13/W13</f>
        <v>0.35813953488372091</v>
      </c>
      <c r="AD13" s="67">
        <f>SUM(AD2:AD12)</f>
        <v>511</v>
      </c>
      <c r="AE13" s="65">
        <f>SUM(AE2:AE12)</f>
        <v>425</v>
      </c>
      <c r="AF13" s="138"/>
      <c r="AG13" s="139"/>
      <c r="AH13" s="139"/>
      <c r="AI13" s="140"/>
    </row>
    <row r="14" spans="1:35" ht="15.95" customHeight="1" x14ac:dyDescent="0.2">
      <c r="A14" s="113" t="str">
        <f t="shared" si="16"/>
        <v>Antoine</v>
      </c>
      <c r="B14" s="113" t="b">
        <f>VLOOKUP(C14,'Stats consolidées'!$B:$C,2,0)</f>
        <v>1</v>
      </c>
      <c r="C14" s="113" t="s">
        <v>214</v>
      </c>
      <c r="D14" s="247" t="s">
        <v>105</v>
      </c>
      <c r="E14" s="7" t="s">
        <v>154</v>
      </c>
      <c r="F14" s="8">
        <v>24</v>
      </c>
      <c r="G14" s="9">
        <v>8</v>
      </c>
      <c r="H14" s="10">
        <f t="shared" si="13"/>
        <v>0.33333333333333331</v>
      </c>
      <c r="I14" s="9">
        <v>5</v>
      </c>
      <c r="J14" s="10">
        <f t="shared" si="14"/>
        <v>0.20833333333333334</v>
      </c>
      <c r="K14" s="9">
        <v>11</v>
      </c>
      <c r="L14" s="10">
        <f t="shared" si="15"/>
        <v>0.45833333333333331</v>
      </c>
      <c r="M14" s="11">
        <v>52</v>
      </c>
      <c r="N14" s="12">
        <v>50</v>
      </c>
      <c r="O14" s="11" t="s">
        <v>119</v>
      </c>
      <c r="P14" s="13">
        <v>12</v>
      </c>
      <c r="Q14" s="13" t="s">
        <v>18</v>
      </c>
      <c r="R14" s="14">
        <v>12</v>
      </c>
      <c r="S14" s="113" t="str">
        <f t="shared" si="0"/>
        <v>Antoine</v>
      </c>
      <c r="T14" s="113"/>
    </row>
    <row r="15" spans="1:35" s="35" customFormat="1" ht="15.95" customHeight="1" thickBot="1" x14ac:dyDescent="0.25">
      <c r="A15" s="113" t="str">
        <f t="shared" si="16"/>
        <v>Antoine</v>
      </c>
      <c r="B15" s="113"/>
      <c r="D15" s="251"/>
      <c r="E15" s="65" t="s">
        <v>145</v>
      </c>
      <c r="F15" s="66">
        <v>24</v>
      </c>
      <c r="G15" s="67">
        <v>8</v>
      </c>
      <c r="H15" s="68">
        <f t="shared" si="13"/>
        <v>0.33333333333333331</v>
      </c>
      <c r="I15" s="67">
        <v>5</v>
      </c>
      <c r="J15" s="68">
        <f t="shared" si="14"/>
        <v>0.20833333333333334</v>
      </c>
      <c r="K15" s="67">
        <v>11</v>
      </c>
      <c r="L15" s="68">
        <f t="shared" si="15"/>
        <v>0.45833333333333331</v>
      </c>
      <c r="M15" s="69">
        <v>52</v>
      </c>
      <c r="N15" s="70">
        <v>50</v>
      </c>
      <c r="O15" s="252"/>
      <c r="P15" s="253"/>
      <c r="Q15" s="253"/>
      <c r="R15" s="254"/>
      <c r="S15" s="113" t="str">
        <f t="shared" si="0"/>
        <v>Antoine</v>
      </c>
      <c r="T15" s="113"/>
    </row>
    <row r="16" spans="1:35" ht="15.95" customHeight="1" x14ac:dyDescent="0.2">
      <c r="A16" s="113" t="str">
        <f t="shared" si="16"/>
        <v>Kevin</v>
      </c>
      <c r="B16" s="113" t="b">
        <f>VLOOKUP(C16,'Stats consolidées'!$B:$C,2,0)</f>
        <v>1</v>
      </c>
      <c r="C16" s="113" t="s">
        <v>215</v>
      </c>
      <c r="D16" s="250" t="s">
        <v>74</v>
      </c>
      <c r="E16" s="36" t="s">
        <v>157</v>
      </c>
      <c r="F16" s="37">
        <v>25</v>
      </c>
      <c r="G16" s="38">
        <v>8</v>
      </c>
      <c r="H16" s="39">
        <f t="shared" si="13"/>
        <v>0.32</v>
      </c>
      <c r="I16" s="38">
        <v>3</v>
      </c>
      <c r="J16" s="39">
        <f t="shared" si="14"/>
        <v>0.12</v>
      </c>
      <c r="K16" s="38">
        <v>14</v>
      </c>
      <c r="L16" s="39">
        <f t="shared" si="15"/>
        <v>0.56000000000000005</v>
      </c>
      <c r="M16" s="40">
        <v>42</v>
      </c>
      <c r="N16" s="41">
        <v>65</v>
      </c>
      <c r="O16" s="40" t="s">
        <v>20</v>
      </c>
      <c r="P16" s="42">
        <v>8</v>
      </c>
      <c r="Q16" s="42" t="s">
        <v>18</v>
      </c>
      <c r="R16" s="43">
        <v>15</v>
      </c>
      <c r="S16" s="113" t="str">
        <f t="shared" si="0"/>
        <v>Kevin</v>
      </c>
      <c r="T16" s="113"/>
    </row>
    <row r="17" spans="1:20" ht="15.95" customHeight="1" x14ac:dyDescent="0.2">
      <c r="A17" s="113" t="str">
        <f t="shared" si="16"/>
        <v>Kevin</v>
      </c>
      <c r="B17" s="113" t="b">
        <f>VLOOKUP(C17,'Stats consolidées'!$B:$C,2,0)</f>
        <v>1</v>
      </c>
      <c r="C17" s="113" t="s">
        <v>216</v>
      </c>
      <c r="D17" s="248"/>
      <c r="E17" s="21" t="s">
        <v>158</v>
      </c>
      <c r="F17" s="22">
        <v>23</v>
      </c>
      <c r="G17" s="23">
        <v>6</v>
      </c>
      <c r="H17" s="24">
        <f t="shared" si="13"/>
        <v>0.2608695652173913</v>
      </c>
      <c r="I17" s="23">
        <v>4</v>
      </c>
      <c r="J17" s="24">
        <f t="shared" si="14"/>
        <v>0.17391304347826086</v>
      </c>
      <c r="K17" s="23">
        <v>13</v>
      </c>
      <c r="L17" s="24">
        <f t="shared" si="15"/>
        <v>0.56521739130434778</v>
      </c>
      <c r="M17" s="25">
        <v>51</v>
      </c>
      <c r="N17" s="26">
        <v>62</v>
      </c>
      <c r="O17" s="25" t="s">
        <v>86</v>
      </c>
      <c r="P17" s="27">
        <v>14</v>
      </c>
      <c r="Q17" s="27" t="s">
        <v>18</v>
      </c>
      <c r="R17" s="28">
        <v>15</v>
      </c>
      <c r="S17" s="113" t="str">
        <f t="shared" si="0"/>
        <v>Kevin</v>
      </c>
      <c r="T17" s="113"/>
    </row>
    <row r="18" spans="1:20" s="35" customFormat="1" ht="15.95" customHeight="1" thickBot="1" x14ac:dyDescent="0.25">
      <c r="A18" s="113" t="str">
        <f t="shared" si="16"/>
        <v>Kevin</v>
      </c>
      <c r="B18" s="113"/>
      <c r="D18" s="251"/>
      <c r="E18" s="65" t="s">
        <v>145</v>
      </c>
      <c r="F18" s="66">
        <f>SUM(F16:F17)</f>
        <v>48</v>
      </c>
      <c r="G18" s="67">
        <f t="shared" ref="G18:N18" si="19">SUM(G16:G17)</f>
        <v>14</v>
      </c>
      <c r="H18" s="68">
        <f t="shared" si="13"/>
        <v>0.29166666666666669</v>
      </c>
      <c r="I18" s="67">
        <f t="shared" si="19"/>
        <v>7</v>
      </c>
      <c r="J18" s="68">
        <f t="shared" si="14"/>
        <v>0.14583333333333334</v>
      </c>
      <c r="K18" s="67">
        <f t="shared" si="19"/>
        <v>27</v>
      </c>
      <c r="L18" s="68">
        <f t="shared" si="15"/>
        <v>0.5625</v>
      </c>
      <c r="M18" s="69">
        <f t="shared" si="19"/>
        <v>93</v>
      </c>
      <c r="N18" s="70">
        <f t="shared" si="19"/>
        <v>127</v>
      </c>
      <c r="O18" s="252"/>
      <c r="P18" s="253"/>
      <c r="Q18" s="253"/>
      <c r="R18" s="254"/>
      <c r="S18" s="113" t="str">
        <f t="shared" si="0"/>
        <v>Kevin</v>
      </c>
      <c r="T18" s="113"/>
    </row>
    <row r="19" spans="1:20" ht="15.95" customHeight="1" x14ac:dyDescent="0.2">
      <c r="A19" s="113" t="str">
        <f t="shared" si="16"/>
        <v>Thib</v>
      </c>
      <c r="B19" s="113" t="b">
        <f>VLOOKUP(C19,'Stats consolidées'!$B:$C,2,0)</f>
        <v>1</v>
      </c>
      <c r="C19" s="113" t="s">
        <v>217</v>
      </c>
      <c r="D19" s="250" t="s">
        <v>18</v>
      </c>
      <c r="E19" s="36" t="s">
        <v>146</v>
      </c>
      <c r="F19" s="37">
        <v>27</v>
      </c>
      <c r="G19" s="38">
        <v>9</v>
      </c>
      <c r="H19" s="39">
        <f t="shared" si="13"/>
        <v>0.33333333333333331</v>
      </c>
      <c r="I19" s="38">
        <v>2</v>
      </c>
      <c r="J19" s="39">
        <f t="shared" si="14"/>
        <v>7.407407407407407E-2</v>
      </c>
      <c r="K19" s="38">
        <v>16</v>
      </c>
      <c r="L19" s="39">
        <f t="shared" si="15"/>
        <v>0.59259259259259256</v>
      </c>
      <c r="M19" s="40">
        <v>61</v>
      </c>
      <c r="N19" s="41">
        <v>78</v>
      </c>
      <c r="O19" s="40" t="s">
        <v>21</v>
      </c>
      <c r="P19" s="42">
        <v>9</v>
      </c>
      <c r="Q19" s="42" t="s">
        <v>18</v>
      </c>
      <c r="R19" s="43">
        <v>8</v>
      </c>
      <c r="S19" s="113" t="str">
        <f t="shared" si="0"/>
        <v>Thib</v>
      </c>
      <c r="T19" s="113"/>
    </row>
    <row r="20" spans="1:20" ht="15.95" customHeight="1" x14ac:dyDescent="0.2">
      <c r="A20" s="113" t="str">
        <f t="shared" si="16"/>
        <v>Thib</v>
      </c>
      <c r="B20" s="113" t="b">
        <f>VLOOKUP(C20,'Stats consolidées'!$B:$C,2,0)</f>
        <v>1</v>
      </c>
      <c r="C20" s="113" t="s">
        <v>218</v>
      </c>
      <c r="D20" s="248"/>
      <c r="E20" s="21" t="s">
        <v>148</v>
      </c>
      <c r="F20" s="22">
        <v>24</v>
      </c>
      <c r="G20" s="23">
        <v>6</v>
      </c>
      <c r="H20" s="24">
        <f t="shared" si="13"/>
        <v>0.25</v>
      </c>
      <c r="I20" s="23">
        <v>5</v>
      </c>
      <c r="J20" s="24">
        <f t="shared" si="14"/>
        <v>0.20833333333333334</v>
      </c>
      <c r="K20" s="23">
        <v>13</v>
      </c>
      <c r="L20" s="24">
        <f t="shared" si="15"/>
        <v>0.54166666666666663</v>
      </c>
      <c r="M20" s="25">
        <v>40</v>
      </c>
      <c r="N20" s="26">
        <v>62</v>
      </c>
      <c r="O20" s="25" t="s">
        <v>66</v>
      </c>
      <c r="P20" s="27">
        <v>13</v>
      </c>
      <c r="Q20" s="27" t="s">
        <v>18</v>
      </c>
      <c r="R20" s="28">
        <v>5</v>
      </c>
      <c r="S20" s="113" t="str">
        <f t="shared" si="0"/>
        <v>Thib</v>
      </c>
      <c r="T20" s="113"/>
    </row>
    <row r="21" spans="1:20" ht="15.95" customHeight="1" x14ac:dyDescent="0.2">
      <c r="A21" s="113" t="str">
        <f t="shared" si="16"/>
        <v>Thib</v>
      </c>
      <c r="B21" s="113" t="b">
        <f>VLOOKUP(C21,'Stats consolidées'!$B:$C,2,0)</f>
        <v>1</v>
      </c>
      <c r="C21" s="113" t="s">
        <v>219</v>
      </c>
      <c r="D21" s="248"/>
      <c r="E21" s="162" t="s">
        <v>150</v>
      </c>
      <c r="F21" s="163">
        <v>25</v>
      </c>
      <c r="G21" s="109">
        <v>17</v>
      </c>
      <c r="H21" s="110">
        <f t="shared" si="13"/>
        <v>0.68</v>
      </c>
      <c r="I21" s="109">
        <v>4</v>
      </c>
      <c r="J21" s="110">
        <f t="shared" si="14"/>
        <v>0.16</v>
      </c>
      <c r="K21" s="109">
        <v>4</v>
      </c>
      <c r="L21" s="110">
        <f t="shared" si="15"/>
        <v>0.16</v>
      </c>
      <c r="M21" s="164">
        <v>60</v>
      </c>
      <c r="N21" s="165">
        <v>37</v>
      </c>
      <c r="O21" s="164" t="s">
        <v>18</v>
      </c>
      <c r="P21" s="166">
        <v>18</v>
      </c>
      <c r="Q21" s="166" t="s">
        <v>18</v>
      </c>
      <c r="R21" s="167">
        <v>15</v>
      </c>
      <c r="S21" s="113" t="str">
        <f t="shared" si="0"/>
        <v>Thib</v>
      </c>
      <c r="T21" s="113"/>
    </row>
    <row r="22" spans="1:20" ht="15.95" customHeight="1" x14ac:dyDescent="0.2">
      <c r="A22" s="113" t="str">
        <f t="shared" si="16"/>
        <v>Thib</v>
      </c>
      <c r="B22" s="113" t="b">
        <f>VLOOKUP(C22,'Stats consolidées'!$B:$C,2,0)</f>
        <v>1</v>
      </c>
      <c r="C22" s="113" t="s">
        <v>220</v>
      </c>
      <c r="D22" s="248"/>
      <c r="E22" s="21" t="s">
        <v>152</v>
      </c>
      <c r="F22" s="22">
        <v>22</v>
      </c>
      <c r="G22" s="23">
        <v>12</v>
      </c>
      <c r="H22" s="24">
        <f t="shared" si="13"/>
        <v>0.54545454545454541</v>
      </c>
      <c r="I22" s="23">
        <v>4</v>
      </c>
      <c r="J22" s="24">
        <f t="shared" si="14"/>
        <v>0.18181818181818182</v>
      </c>
      <c r="K22" s="23">
        <v>6</v>
      </c>
      <c r="L22" s="24">
        <f t="shared" si="15"/>
        <v>0.27272727272727271</v>
      </c>
      <c r="M22" s="25">
        <v>47</v>
      </c>
      <c r="N22" s="26">
        <v>32</v>
      </c>
      <c r="O22" s="25" t="s">
        <v>20</v>
      </c>
      <c r="P22" s="27">
        <v>11</v>
      </c>
      <c r="Q22" s="27" t="s">
        <v>18</v>
      </c>
      <c r="R22" s="28">
        <v>13</v>
      </c>
      <c r="S22" s="113" t="str">
        <f t="shared" si="0"/>
        <v>Thib</v>
      </c>
      <c r="T22" s="113"/>
    </row>
    <row r="23" spans="1:20" ht="15.95" customHeight="1" x14ac:dyDescent="0.2">
      <c r="A23" s="113" t="str">
        <f t="shared" si="16"/>
        <v>Thib</v>
      </c>
      <c r="B23" s="113" t="b">
        <f>VLOOKUP(C23,'Stats consolidées'!$B:$C,2,0)</f>
        <v>1</v>
      </c>
      <c r="C23" s="113" t="s">
        <v>221</v>
      </c>
      <c r="D23" s="248"/>
      <c r="E23" s="21" t="s">
        <v>153</v>
      </c>
      <c r="F23" s="22">
        <v>22</v>
      </c>
      <c r="G23" s="23">
        <v>13</v>
      </c>
      <c r="H23" s="24">
        <f t="shared" si="13"/>
        <v>0.59090909090909094</v>
      </c>
      <c r="I23" s="23">
        <v>3</v>
      </c>
      <c r="J23" s="24">
        <f t="shared" si="14"/>
        <v>0.13636363636363635</v>
      </c>
      <c r="K23" s="23">
        <v>6</v>
      </c>
      <c r="L23" s="24">
        <f t="shared" si="15"/>
        <v>0.27272727272727271</v>
      </c>
      <c r="M23" s="25">
        <v>52</v>
      </c>
      <c r="N23" s="26">
        <v>29</v>
      </c>
      <c r="O23" s="25" t="s">
        <v>21</v>
      </c>
      <c r="P23" s="27">
        <v>16</v>
      </c>
      <c r="Q23" s="27" t="s">
        <v>20</v>
      </c>
      <c r="R23" s="28">
        <v>8</v>
      </c>
      <c r="S23" s="113" t="str">
        <f t="shared" si="0"/>
        <v>Thib</v>
      </c>
      <c r="T23" s="113"/>
    </row>
    <row r="24" spans="1:20" ht="15.95" customHeight="1" x14ac:dyDescent="0.2">
      <c r="A24" s="113" t="str">
        <f t="shared" si="16"/>
        <v>Thib</v>
      </c>
      <c r="B24" s="113" t="b">
        <f>VLOOKUP(C24,'Stats consolidées'!$B:$C,2,0)</f>
        <v>1</v>
      </c>
      <c r="C24" s="113" t="s">
        <v>222</v>
      </c>
      <c r="D24" s="248"/>
      <c r="E24" s="21" t="s">
        <v>155</v>
      </c>
      <c r="F24" s="22">
        <v>21</v>
      </c>
      <c r="G24" s="23">
        <v>8</v>
      </c>
      <c r="H24" s="24">
        <f t="shared" si="13"/>
        <v>0.38095238095238093</v>
      </c>
      <c r="I24" s="23">
        <v>2</v>
      </c>
      <c r="J24" s="24">
        <f t="shared" si="14"/>
        <v>9.5238095238095233E-2</v>
      </c>
      <c r="K24" s="23">
        <v>11</v>
      </c>
      <c r="L24" s="24">
        <f t="shared" si="15"/>
        <v>0.52380952380952384</v>
      </c>
      <c r="M24" s="25">
        <v>44</v>
      </c>
      <c r="N24" s="26">
        <v>34</v>
      </c>
      <c r="O24" s="25" t="s">
        <v>18</v>
      </c>
      <c r="P24" s="27">
        <v>15</v>
      </c>
      <c r="Q24" s="27" t="s">
        <v>18</v>
      </c>
      <c r="R24" s="28">
        <v>11</v>
      </c>
      <c r="S24" s="113" t="str">
        <f t="shared" si="0"/>
        <v>Thib</v>
      </c>
      <c r="T24" s="113"/>
    </row>
    <row r="25" spans="1:20" ht="15.95" customHeight="1" x14ac:dyDescent="0.2">
      <c r="A25" s="113" t="str">
        <f t="shared" si="16"/>
        <v>Thib</v>
      </c>
      <c r="B25" s="113" t="b">
        <f>VLOOKUP(C25,'Stats consolidées'!$B:$C,2,0)</f>
        <v>1</v>
      </c>
      <c r="C25" s="113" t="s">
        <v>223</v>
      </c>
      <c r="D25" s="248"/>
      <c r="E25" s="21" t="s">
        <v>156</v>
      </c>
      <c r="F25" s="22">
        <v>19</v>
      </c>
      <c r="G25" s="23">
        <v>10</v>
      </c>
      <c r="H25" s="24">
        <f t="shared" si="13"/>
        <v>0.52631578947368418</v>
      </c>
      <c r="I25" s="23">
        <v>4</v>
      </c>
      <c r="J25" s="24">
        <f t="shared" si="14"/>
        <v>0.21052631578947367</v>
      </c>
      <c r="K25" s="23">
        <v>5</v>
      </c>
      <c r="L25" s="24">
        <f t="shared" si="15"/>
        <v>0.26315789473684209</v>
      </c>
      <c r="M25" s="25">
        <v>43</v>
      </c>
      <c r="N25" s="26">
        <v>34</v>
      </c>
      <c r="O25" s="25" t="s">
        <v>18</v>
      </c>
      <c r="P25" s="27">
        <v>18</v>
      </c>
      <c r="Q25" s="27" t="s">
        <v>18</v>
      </c>
      <c r="R25" s="28">
        <v>9</v>
      </c>
      <c r="S25" s="113" t="str">
        <f t="shared" si="0"/>
        <v>Thib</v>
      </c>
      <c r="T25" s="113"/>
    </row>
    <row r="26" spans="1:20" ht="15.95" customHeight="1" x14ac:dyDescent="0.2">
      <c r="A26" s="113" t="str">
        <f t="shared" si="16"/>
        <v>Thib</v>
      </c>
      <c r="B26" s="113" t="b">
        <f>VLOOKUP(C26,'Stats consolidées'!$B:$C,2,0)</f>
        <v>1</v>
      </c>
      <c r="C26" s="113" t="s">
        <v>224</v>
      </c>
      <c r="D26" s="248"/>
      <c r="E26" s="21">
        <v>2007</v>
      </c>
      <c r="F26" s="22">
        <v>11</v>
      </c>
      <c r="G26" s="23">
        <v>6</v>
      </c>
      <c r="H26" s="24">
        <f t="shared" si="13"/>
        <v>0.54545454545454541</v>
      </c>
      <c r="I26" s="23">
        <v>2</v>
      </c>
      <c r="J26" s="24">
        <f t="shared" si="14"/>
        <v>0.18181818181818182</v>
      </c>
      <c r="K26" s="23">
        <v>3</v>
      </c>
      <c r="L26" s="24">
        <f t="shared" si="15"/>
        <v>0.27272727272727271</v>
      </c>
      <c r="M26" s="25">
        <v>36</v>
      </c>
      <c r="N26" s="26">
        <v>22</v>
      </c>
      <c r="O26" s="25" t="s">
        <v>18</v>
      </c>
      <c r="P26" s="27">
        <v>14</v>
      </c>
      <c r="Q26" s="27" t="s">
        <v>18</v>
      </c>
      <c r="R26" s="28">
        <v>10</v>
      </c>
      <c r="S26" s="113" t="str">
        <f t="shared" si="0"/>
        <v>Thib</v>
      </c>
      <c r="T26" s="113"/>
    </row>
    <row r="27" spans="1:20" s="35" customFormat="1" ht="15.95" customHeight="1" thickBot="1" x14ac:dyDescent="0.25">
      <c r="A27" s="113" t="str">
        <f t="shared" si="16"/>
        <v>Thib</v>
      </c>
      <c r="B27" s="113"/>
      <c r="C27" s="113"/>
      <c r="D27" s="251"/>
      <c r="E27" s="65" t="s">
        <v>145</v>
      </c>
      <c r="F27" s="66">
        <f>SUM(F19:F26)</f>
        <v>171</v>
      </c>
      <c r="G27" s="67">
        <f t="shared" ref="G27:N27" si="20">SUM(G19:G26)</f>
        <v>81</v>
      </c>
      <c r="H27" s="68">
        <f t="shared" si="13"/>
        <v>0.47368421052631576</v>
      </c>
      <c r="I27" s="67">
        <f t="shared" si="20"/>
        <v>26</v>
      </c>
      <c r="J27" s="68">
        <f t="shared" si="14"/>
        <v>0.15204678362573099</v>
      </c>
      <c r="K27" s="67">
        <f t="shared" si="20"/>
        <v>64</v>
      </c>
      <c r="L27" s="68">
        <f t="shared" si="15"/>
        <v>0.3742690058479532</v>
      </c>
      <c r="M27" s="69">
        <f t="shared" si="20"/>
        <v>383</v>
      </c>
      <c r="N27" s="70">
        <f t="shared" si="20"/>
        <v>328</v>
      </c>
      <c r="O27" s="252"/>
      <c r="P27" s="253"/>
      <c r="Q27" s="253"/>
      <c r="R27" s="254"/>
      <c r="S27" s="113" t="str">
        <f t="shared" si="0"/>
        <v>Thib</v>
      </c>
      <c r="T27" s="113"/>
    </row>
    <row r="28" spans="1:20" x14ac:dyDescent="0.2">
      <c r="A28" s="113" t="str">
        <f t="shared" si="16"/>
        <v>Geff</v>
      </c>
      <c r="B28" s="113" t="b">
        <f>VLOOKUP(C28,'Stats consolidées'!$B:$C,2,0)</f>
        <v>1</v>
      </c>
      <c r="C28" s="113" t="s">
        <v>224</v>
      </c>
      <c r="D28" s="247" t="s">
        <v>4</v>
      </c>
      <c r="E28" s="7">
        <v>2006</v>
      </c>
      <c r="F28" s="8">
        <v>9</v>
      </c>
      <c r="G28" s="9">
        <v>6</v>
      </c>
      <c r="H28" s="10">
        <f>G28/F28</f>
        <v>0.66666666666666663</v>
      </c>
      <c r="I28" s="9">
        <v>3</v>
      </c>
      <c r="J28" s="10">
        <f>I28/F28</f>
        <v>0.33333333333333331</v>
      </c>
      <c r="K28" s="9">
        <v>0</v>
      </c>
      <c r="L28" s="10">
        <f>K28/F28</f>
        <v>0</v>
      </c>
      <c r="M28" s="11">
        <v>23</v>
      </c>
      <c r="N28" s="12">
        <v>15</v>
      </c>
      <c r="O28" s="236" t="s">
        <v>159</v>
      </c>
      <c r="P28" s="237"/>
      <c r="Q28" s="238" t="s">
        <v>159</v>
      </c>
      <c r="R28" s="239"/>
      <c r="S28" s="113" t="str">
        <f t="shared" si="0"/>
        <v>Geff</v>
      </c>
      <c r="T28" s="113"/>
    </row>
    <row r="29" spans="1:20" x14ac:dyDescent="0.2">
      <c r="A29" s="113" t="str">
        <f t="shared" si="16"/>
        <v>Geff</v>
      </c>
      <c r="B29" s="113" t="b">
        <f>VLOOKUP(C29,'Stats consolidées'!$B:$C,2,0)</f>
        <v>1</v>
      </c>
      <c r="C29" s="113" t="s">
        <v>225</v>
      </c>
      <c r="D29" s="248"/>
      <c r="E29" s="21" t="s">
        <v>160</v>
      </c>
      <c r="F29" s="22">
        <v>18</v>
      </c>
      <c r="G29" s="23">
        <v>6</v>
      </c>
      <c r="H29" s="39">
        <f>G29/F29</f>
        <v>0.33333333333333331</v>
      </c>
      <c r="I29" s="23">
        <v>4</v>
      </c>
      <c r="J29" s="24">
        <f>I29/F29</f>
        <v>0.22222222222222221</v>
      </c>
      <c r="K29" s="23">
        <v>8</v>
      </c>
      <c r="L29" s="24">
        <f>K29/F29</f>
        <v>0.44444444444444442</v>
      </c>
      <c r="M29" s="25">
        <v>41</v>
      </c>
      <c r="N29" s="26">
        <v>39</v>
      </c>
      <c r="O29" s="25" t="s">
        <v>21</v>
      </c>
      <c r="P29" s="27">
        <v>14</v>
      </c>
      <c r="Q29" s="27" t="s">
        <v>18</v>
      </c>
      <c r="R29" s="28">
        <v>9</v>
      </c>
      <c r="S29" s="113" t="str">
        <f t="shared" si="0"/>
        <v>Geff</v>
      </c>
      <c r="T29" s="113"/>
    </row>
    <row r="30" spans="1:20" x14ac:dyDescent="0.2">
      <c r="A30" s="113" t="str">
        <f t="shared" si="16"/>
        <v>Geff</v>
      </c>
      <c r="C30" s="113" t="s">
        <v>241</v>
      </c>
      <c r="D30" s="249"/>
      <c r="E30" s="50">
        <v>2005</v>
      </c>
      <c r="F30" s="51">
        <v>8</v>
      </c>
      <c r="G30" s="52">
        <v>5</v>
      </c>
      <c r="H30" s="53">
        <f>G30/F30</f>
        <v>0.625</v>
      </c>
      <c r="I30" s="52">
        <v>0</v>
      </c>
      <c r="J30" s="54">
        <f>I30/F30</f>
        <v>0</v>
      </c>
      <c r="K30" s="52">
        <v>3</v>
      </c>
      <c r="L30" s="54">
        <f>K30/F30</f>
        <v>0.375</v>
      </c>
      <c r="M30" s="55">
        <v>32</v>
      </c>
      <c r="N30" s="56">
        <v>15</v>
      </c>
      <c r="O30" s="240" t="s">
        <v>159</v>
      </c>
      <c r="P30" s="241"/>
      <c r="Q30" s="242" t="s">
        <v>159</v>
      </c>
      <c r="R30" s="243"/>
      <c r="S30" s="113" t="str">
        <f t="shared" si="0"/>
        <v>Geff</v>
      </c>
      <c r="T30" s="113"/>
    </row>
    <row r="31" spans="1:20" ht="13.5" thickBot="1" x14ac:dyDescent="0.25">
      <c r="A31" s="113" t="str">
        <f t="shared" si="16"/>
        <v>Geff</v>
      </c>
      <c r="D31" s="249"/>
      <c r="E31" s="71" t="s">
        <v>145</v>
      </c>
      <c r="F31" s="72">
        <f>SUM(F28:F30)</f>
        <v>35</v>
      </c>
      <c r="G31" s="73">
        <f>SUM(G28:G30)</f>
        <v>17</v>
      </c>
      <c r="H31" s="74">
        <f t="shared" ref="H31" si="21">G31/F31</f>
        <v>0.48571428571428571</v>
      </c>
      <c r="I31" s="73">
        <f>SUM(I28:I30)</f>
        <v>7</v>
      </c>
      <c r="J31" s="74">
        <f t="shared" ref="J31" si="22">I31/F31</f>
        <v>0.2</v>
      </c>
      <c r="K31" s="73">
        <f>SUM(K28:K30)</f>
        <v>11</v>
      </c>
      <c r="L31" s="74">
        <f t="shared" ref="L31" si="23">K31/F31</f>
        <v>0.31428571428571428</v>
      </c>
      <c r="M31" s="75">
        <f>SUM(M28:M30)</f>
        <v>96</v>
      </c>
      <c r="N31" s="76">
        <f>SUM(N28:N30)</f>
        <v>69</v>
      </c>
      <c r="O31" s="244"/>
      <c r="P31" s="245"/>
      <c r="Q31" s="245"/>
      <c r="R31" s="246"/>
      <c r="S31" s="113" t="str">
        <f t="shared" si="0"/>
        <v>Geff</v>
      </c>
      <c r="T31" s="113"/>
    </row>
    <row r="32" spans="1:20" x14ac:dyDescent="0.2">
      <c r="A32" s="113" t="str">
        <f t="shared" si="16"/>
        <v>Cyrille</v>
      </c>
      <c r="C32" s="113" t="s">
        <v>241</v>
      </c>
      <c r="D32" s="233" t="s">
        <v>5</v>
      </c>
      <c r="E32" s="57">
        <v>2004</v>
      </c>
      <c r="F32" s="8">
        <v>11</v>
      </c>
      <c r="G32" s="9">
        <v>6</v>
      </c>
      <c r="H32" s="10">
        <f>G32/F32</f>
        <v>0.54545454545454541</v>
      </c>
      <c r="I32" s="9">
        <v>0</v>
      </c>
      <c r="J32" s="10">
        <f>I32/F32</f>
        <v>0</v>
      </c>
      <c r="K32" s="9">
        <v>5</v>
      </c>
      <c r="L32" s="10">
        <f>K32/F32</f>
        <v>0.45454545454545453</v>
      </c>
      <c r="M32" s="11">
        <v>38</v>
      </c>
      <c r="N32" s="14">
        <v>22</v>
      </c>
      <c r="O32" s="236" t="s">
        <v>159</v>
      </c>
      <c r="P32" s="237"/>
      <c r="Q32" s="238" t="s">
        <v>159</v>
      </c>
      <c r="R32" s="239"/>
      <c r="S32" s="113" t="str">
        <f t="shared" si="0"/>
        <v>Cyrille</v>
      </c>
      <c r="T32" s="113"/>
    </row>
    <row r="33" spans="1:20" x14ac:dyDescent="0.2">
      <c r="A33" s="113" t="str">
        <f t="shared" si="16"/>
        <v>Cyrille</v>
      </c>
      <c r="C33" s="113" t="s">
        <v>242</v>
      </c>
      <c r="D33" s="234"/>
      <c r="E33" s="58" t="s">
        <v>161</v>
      </c>
      <c r="F33" s="22">
        <v>18</v>
      </c>
      <c r="G33" s="23">
        <v>4</v>
      </c>
      <c r="H33" s="24">
        <f>G33/F33</f>
        <v>0.22222222222222221</v>
      </c>
      <c r="I33" s="23">
        <v>1</v>
      </c>
      <c r="J33" s="24">
        <f>I33/F33</f>
        <v>5.5555555555555552E-2</v>
      </c>
      <c r="K33" s="23">
        <v>13</v>
      </c>
      <c r="L33" s="24">
        <f>K33/F33</f>
        <v>0.72222222222222221</v>
      </c>
      <c r="M33" s="25">
        <v>20</v>
      </c>
      <c r="N33" s="28">
        <v>46</v>
      </c>
      <c r="O33" s="240" t="s">
        <v>159</v>
      </c>
      <c r="P33" s="241"/>
      <c r="Q33" s="242" t="s">
        <v>159</v>
      </c>
      <c r="R33" s="243"/>
      <c r="S33" s="113" t="str">
        <f t="shared" si="0"/>
        <v>Cyrille</v>
      </c>
      <c r="T33" s="113"/>
    </row>
    <row r="34" spans="1:20" x14ac:dyDescent="0.2">
      <c r="A34" s="113" t="str">
        <f t="shared" si="16"/>
        <v>Cyrille</v>
      </c>
      <c r="C34" s="113" t="s">
        <v>243</v>
      </c>
      <c r="D34" s="234"/>
      <c r="E34" s="58" t="s">
        <v>162</v>
      </c>
      <c r="F34" s="22">
        <v>22</v>
      </c>
      <c r="G34" s="23">
        <v>7</v>
      </c>
      <c r="H34" s="24">
        <f>G34/F34</f>
        <v>0.31818181818181818</v>
      </c>
      <c r="I34" s="23">
        <v>2</v>
      </c>
      <c r="J34" s="24">
        <f>I34/F34</f>
        <v>9.0909090909090912E-2</v>
      </c>
      <c r="K34" s="23">
        <v>13</v>
      </c>
      <c r="L34" s="24">
        <f>K34/F34</f>
        <v>0.59090909090909094</v>
      </c>
      <c r="M34" s="25">
        <v>37</v>
      </c>
      <c r="N34" s="28">
        <v>58</v>
      </c>
      <c r="O34" s="240" t="s">
        <v>159</v>
      </c>
      <c r="P34" s="241"/>
      <c r="Q34" s="242" t="s">
        <v>159</v>
      </c>
      <c r="R34" s="243"/>
      <c r="S34" s="113" t="str">
        <f t="shared" si="0"/>
        <v>Cyrille</v>
      </c>
      <c r="T34" s="113"/>
    </row>
    <row r="35" spans="1:20" ht="13.5" thickBot="1" x14ac:dyDescent="0.25">
      <c r="A35" s="113" t="str">
        <f t="shared" si="16"/>
        <v>Cyrille</v>
      </c>
      <c r="D35" s="235"/>
      <c r="E35" s="71" t="s">
        <v>145</v>
      </c>
      <c r="F35" s="72">
        <f>SUM(F32:F34)</f>
        <v>51</v>
      </c>
      <c r="G35" s="73">
        <f>SUM(G32:G34)</f>
        <v>17</v>
      </c>
      <c r="H35" s="74">
        <f>G35/F35</f>
        <v>0.33333333333333331</v>
      </c>
      <c r="I35" s="73">
        <f>SUM(I32:I34)</f>
        <v>3</v>
      </c>
      <c r="J35" s="74">
        <f>I35/F35</f>
        <v>5.8823529411764705E-2</v>
      </c>
      <c r="K35" s="73">
        <f>SUM(K32:K34)</f>
        <v>31</v>
      </c>
      <c r="L35" s="74">
        <f>K35/F35</f>
        <v>0.60784313725490191</v>
      </c>
      <c r="M35" s="75">
        <f>SUM(M32:M34)</f>
        <v>95</v>
      </c>
      <c r="N35" s="76">
        <f>SUM(N32:N34)</f>
        <v>126</v>
      </c>
      <c r="O35" s="244"/>
      <c r="P35" s="245"/>
      <c r="Q35" s="245"/>
      <c r="R35" s="246"/>
      <c r="S35" s="113" t="str">
        <f t="shared" si="0"/>
        <v>Cyrille</v>
      </c>
      <c r="T35" s="113"/>
    </row>
    <row r="36" spans="1:20" ht="20.100000000000001" customHeight="1" thickBot="1" x14ac:dyDescent="0.25">
      <c r="E36" s="59" t="s">
        <v>163</v>
      </c>
      <c r="F36" s="60">
        <f>F35+F31+F27+F18+F15+F13+F9+F5</f>
        <v>496</v>
      </c>
      <c r="G36" s="61">
        <f>G35+G31+G27+G18+G15+G13+G9+G5</f>
        <v>204</v>
      </c>
      <c r="H36" s="62">
        <f>G36/F36</f>
        <v>0.41129032258064518</v>
      </c>
      <c r="I36" s="61">
        <f>I35+I31+I27+I18+I15+I13+I9+I5</f>
        <v>79</v>
      </c>
      <c r="J36" s="62">
        <f>I36/F36</f>
        <v>0.15927419354838709</v>
      </c>
      <c r="K36" s="61">
        <f>K35+K31+K27+K18+K15+K13+K9+K5</f>
        <v>213</v>
      </c>
      <c r="L36" s="62">
        <f>K36/F36</f>
        <v>0.42943548387096775</v>
      </c>
      <c r="M36" s="63">
        <f>M35+M31+M27+M18+M15+M13+M9+M5</f>
        <v>1137</v>
      </c>
      <c r="N36" s="64">
        <f>N35+N31+N27+N18+N15+N13+N9+N5</f>
        <v>1072</v>
      </c>
      <c r="O36" s="231"/>
      <c r="P36" s="231"/>
      <c r="Q36" s="231"/>
      <c r="R36" s="232"/>
    </row>
    <row r="38" spans="1:20" s="205" customFormat="1" x14ac:dyDescent="0.2">
      <c r="D38" s="230" t="s">
        <v>274</v>
      </c>
      <c r="E38" s="230"/>
      <c r="F38" s="230"/>
      <c r="G38" s="206" t="s">
        <v>131</v>
      </c>
      <c r="H38" s="206" t="s">
        <v>132</v>
      </c>
      <c r="I38" s="206" t="s">
        <v>133</v>
      </c>
      <c r="J38" s="206" t="s">
        <v>134</v>
      </c>
      <c r="K38" s="206" t="s">
        <v>244</v>
      </c>
    </row>
    <row r="39" spans="1:20" s="207" customFormat="1" x14ac:dyDescent="0.2">
      <c r="A39" s="207">
        <v>2</v>
      </c>
      <c r="B39" s="207">
        <v>3</v>
      </c>
      <c r="C39" s="208" t="str">
        <f>IF(A39&lt;10,"0"&amp;A39,A39)</f>
        <v>02</v>
      </c>
      <c r="D39" s="209" t="str">
        <f>IF(B39&lt;10,"0"&amp;B39,B39)</f>
        <v>03</v>
      </c>
      <c r="E39" s="210" t="str">
        <f>"Saison "&amp;C39&amp;"-"&amp;D39</f>
        <v>Saison 02-03</v>
      </c>
      <c r="F39" s="210" t="str">
        <f>VLOOKUP(E39,$C$2:$S$35,17,0)</f>
        <v>Cyrille</v>
      </c>
      <c r="G39" s="209">
        <f>SUMIFS(F$2:F$34,$C$2:$C$34,$E39)</f>
        <v>22</v>
      </c>
      <c r="H39" s="209">
        <f>SUMIFS(G$2:G$34,$C$2:$C$34,$E39)</f>
        <v>7</v>
      </c>
      <c r="I39" s="209">
        <f>SUMIFS(I$2:I$34,$C$2:$C$34,$E39)</f>
        <v>2</v>
      </c>
      <c r="J39" s="209">
        <f>SUMIFS(K$2:K$34,$C$2:$C$34,$E39)</f>
        <v>13</v>
      </c>
      <c r="K39" s="211">
        <f>H39/G39</f>
        <v>0.31818181818181818</v>
      </c>
    </row>
    <row r="40" spans="1:20" s="207" customFormat="1" x14ac:dyDescent="0.2">
      <c r="A40" s="207">
        <f t="shared" ref="A40:A62" si="24">A39+1</f>
        <v>3</v>
      </c>
      <c r="B40" s="207">
        <f t="shared" ref="B40" si="25">B39+1</f>
        <v>4</v>
      </c>
      <c r="C40" s="208" t="str">
        <f t="shared" ref="C40:D61" si="26">IF(A40&lt;10,"0"&amp;A40,A40)</f>
        <v>03</v>
      </c>
      <c r="D40" s="209" t="str">
        <f t="shared" si="26"/>
        <v>04</v>
      </c>
      <c r="E40" s="210" t="str">
        <f t="shared" ref="E40:E59" si="27">"Saison "&amp;C40&amp;"-"&amp;D40</f>
        <v>Saison 03-04</v>
      </c>
      <c r="F40" s="210" t="str">
        <f t="shared" ref="F40:F62" si="28">VLOOKUP(E40,$C$2:$S$35,17,0)</f>
        <v>Cyrille</v>
      </c>
      <c r="G40" s="209">
        <f t="shared" ref="G40:H62" si="29">SUMIFS(F$2:F$34,$C$2:$C$34,$E40)</f>
        <v>18</v>
      </c>
      <c r="H40" s="209">
        <f t="shared" si="29"/>
        <v>4</v>
      </c>
      <c r="I40" s="209">
        <f t="shared" ref="I40:I62" si="30">SUMIFS(I$2:I$34,$C$2:$C$34,$E40)</f>
        <v>1</v>
      </c>
      <c r="J40" s="209">
        <f t="shared" ref="J40:J62" si="31">SUMIFS(K$2:K$34,$C$2:$C$34,$E40)</f>
        <v>13</v>
      </c>
      <c r="K40" s="211">
        <f t="shared" ref="K40:K62" si="32">H40/G40</f>
        <v>0.22222222222222221</v>
      </c>
    </row>
    <row r="41" spans="1:20" s="207" customFormat="1" x14ac:dyDescent="0.2">
      <c r="A41" s="207">
        <f t="shared" si="24"/>
        <v>4</v>
      </c>
      <c r="B41" s="207">
        <f t="shared" ref="B41:B62" si="33">B40+1</f>
        <v>5</v>
      </c>
      <c r="C41" s="208" t="str">
        <f t="shared" si="26"/>
        <v>04</v>
      </c>
      <c r="D41" s="209" t="str">
        <f t="shared" si="26"/>
        <v>05</v>
      </c>
      <c r="E41" s="210" t="str">
        <f t="shared" si="27"/>
        <v>Saison 04-05</v>
      </c>
      <c r="F41" s="210" t="str">
        <f t="shared" si="28"/>
        <v>Geff</v>
      </c>
      <c r="G41" s="209">
        <f t="shared" si="29"/>
        <v>19</v>
      </c>
      <c r="H41" s="209">
        <f t="shared" si="29"/>
        <v>11</v>
      </c>
      <c r="I41" s="209">
        <f t="shared" si="30"/>
        <v>0</v>
      </c>
      <c r="J41" s="209">
        <f t="shared" si="31"/>
        <v>8</v>
      </c>
      <c r="K41" s="211">
        <f t="shared" si="32"/>
        <v>0.57894736842105265</v>
      </c>
    </row>
    <row r="42" spans="1:20" s="207" customFormat="1" x14ac:dyDescent="0.2">
      <c r="A42" s="207">
        <f t="shared" si="24"/>
        <v>5</v>
      </c>
      <c r="B42" s="207">
        <f t="shared" si="33"/>
        <v>6</v>
      </c>
      <c r="C42" s="208" t="str">
        <f t="shared" si="26"/>
        <v>05</v>
      </c>
      <c r="D42" s="209" t="str">
        <f t="shared" si="26"/>
        <v>06</v>
      </c>
      <c r="E42" s="210" t="str">
        <f t="shared" si="27"/>
        <v>Saison 05-06</v>
      </c>
      <c r="F42" s="210" t="str">
        <f t="shared" si="28"/>
        <v>Geff</v>
      </c>
      <c r="G42" s="209">
        <f t="shared" si="29"/>
        <v>18</v>
      </c>
      <c r="H42" s="209">
        <f t="shared" si="29"/>
        <v>6</v>
      </c>
      <c r="I42" s="209">
        <f t="shared" si="30"/>
        <v>4</v>
      </c>
      <c r="J42" s="209">
        <f t="shared" si="31"/>
        <v>8</v>
      </c>
      <c r="K42" s="211">
        <f t="shared" si="32"/>
        <v>0.33333333333333331</v>
      </c>
    </row>
    <row r="43" spans="1:20" s="207" customFormat="1" x14ac:dyDescent="0.2">
      <c r="A43" s="207">
        <f t="shared" si="24"/>
        <v>6</v>
      </c>
      <c r="B43" s="207">
        <f t="shared" si="33"/>
        <v>7</v>
      </c>
      <c r="C43" s="208" t="str">
        <f t="shared" si="26"/>
        <v>06</v>
      </c>
      <c r="D43" s="209" t="str">
        <f t="shared" si="26"/>
        <v>07</v>
      </c>
      <c r="E43" s="210" t="str">
        <f t="shared" si="27"/>
        <v>Saison 06-07</v>
      </c>
      <c r="F43" s="210" t="str">
        <f t="shared" si="28"/>
        <v>Thib</v>
      </c>
      <c r="G43" s="209">
        <f t="shared" si="29"/>
        <v>20</v>
      </c>
      <c r="H43" s="209">
        <f t="shared" si="29"/>
        <v>12</v>
      </c>
      <c r="I43" s="209">
        <f t="shared" si="30"/>
        <v>5</v>
      </c>
      <c r="J43" s="209">
        <f t="shared" si="31"/>
        <v>3</v>
      </c>
      <c r="K43" s="211">
        <f t="shared" si="32"/>
        <v>0.6</v>
      </c>
    </row>
    <row r="44" spans="1:20" s="207" customFormat="1" x14ac:dyDescent="0.2">
      <c r="A44" s="207">
        <f t="shared" si="24"/>
        <v>7</v>
      </c>
      <c r="B44" s="207">
        <f t="shared" si="33"/>
        <v>8</v>
      </c>
      <c r="C44" s="208" t="str">
        <f t="shared" si="26"/>
        <v>07</v>
      </c>
      <c r="D44" s="209" t="str">
        <f t="shared" si="26"/>
        <v>08</v>
      </c>
      <c r="E44" s="210" t="str">
        <f t="shared" si="27"/>
        <v>Saison 07-08</v>
      </c>
      <c r="F44" s="210" t="str">
        <f t="shared" si="28"/>
        <v>Thib</v>
      </c>
      <c r="G44" s="209">
        <f t="shared" si="29"/>
        <v>19</v>
      </c>
      <c r="H44" s="209">
        <f t="shared" si="29"/>
        <v>10</v>
      </c>
      <c r="I44" s="209">
        <f t="shared" si="30"/>
        <v>4</v>
      </c>
      <c r="J44" s="209">
        <f t="shared" si="31"/>
        <v>5</v>
      </c>
      <c r="K44" s="211">
        <f t="shared" si="32"/>
        <v>0.52631578947368418</v>
      </c>
    </row>
    <row r="45" spans="1:20" s="207" customFormat="1" x14ac:dyDescent="0.2">
      <c r="A45" s="207">
        <f t="shared" si="24"/>
        <v>8</v>
      </c>
      <c r="B45" s="207">
        <f t="shared" si="33"/>
        <v>9</v>
      </c>
      <c r="C45" s="208" t="str">
        <f t="shared" si="26"/>
        <v>08</v>
      </c>
      <c r="D45" s="209" t="str">
        <f t="shared" si="26"/>
        <v>09</v>
      </c>
      <c r="E45" s="210" t="str">
        <f t="shared" si="27"/>
        <v>Saison 08-09</v>
      </c>
      <c r="F45" s="210" t="str">
        <f t="shared" si="28"/>
        <v>Thib</v>
      </c>
      <c r="G45" s="209">
        <f t="shared" si="29"/>
        <v>21</v>
      </c>
      <c r="H45" s="209">
        <f t="shared" si="29"/>
        <v>8</v>
      </c>
      <c r="I45" s="209">
        <f t="shared" si="30"/>
        <v>2</v>
      </c>
      <c r="J45" s="209">
        <f t="shared" si="31"/>
        <v>11</v>
      </c>
      <c r="K45" s="211">
        <f t="shared" si="32"/>
        <v>0.38095238095238093</v>
      </c>
    </row>
    <row r="46" spans="1:20" s="207" customFormat="1" x14ac:dyDescent="0.2">
      <c r="A46" s="207">
        <f t="shared" si="24"/>
        <v>9</v>
      </c>
      <c r="B46" s="207">
        <f t="shared" si="33"/>
        <v>10</v>
      </c>
      <c r="C46" s="208" t="str">
        <f t="shared" si="26"/>
        <v>09</v>
      </c>
      <c r="D46" s="209">
        <f t="shared" si="26"/>
        <v>10</v>
      </c>
      <c r="E46" s="210" t="str">
        <f t="shared" si="27"/>
        <v>Saison 09-10</v>
      </c>
      <c r="F46" s="210" t="str">
        <f t="shared" si="28"/>
        <v>Thib</v>
      </c>
      <c r="G46" s="209">
        <f t="shared" si="29"/>
        <v>22</v>
      </c>
      <c r="H46" s="209">
        <f t="shared" si="29"/>
        <v>13</v>
      </c>
      <c r="I46" s="209">
        <f t="shared" si="30"/>
        <v>3</v>
      </c>
      <c r="J46" s="209">
        <f t="shared" si="31"/>
        <v>6</v>
      </c>
      <c r="K46" s="211">
        <f t="shared" si="32"/>
        <v>0.59090909090909094</v>
      </c>
    </row>
    <row r="47" spans="1:20" s="207" customFormat="1" x14ac:dyDescent="0.2">
      <c r="A47" s="207">
        <f t="shared" si="24"/>
        <v>10</v>
      </c>
      <c r="B47" s="207">
        <f t="shared" si="33"/>
        <v>11</v>
      </c>
      <c r="C47" s="208">
        <f t="shared" si="26"/>
        <v>10</v>
      </c>
      <c r="D47" s="209">
        <f t="shared" si="26"/>
        <v>11</v>
      </c>
      <c r="E47" s="210" t="str">
        <f t="shared" si="27"/>
        <v>Saison 10-11</v>
      </c>
      <c r="F47" s="210" t="str">
        <f t="shared" si="28"/>
        <v>Thib</v>
      </c>
      <c r="G47" s="209">
        <f t="shared" si="29"/>
        <v>22</v>
      </c>
      <c r="H47" s="209">
        <f t="shared" si="29"/>
        <v>12</v>
      </c>
      <c r="I47" s="209">
        <f t="shared" si="30"/>
        <v>4</v>
      </c>
      <c r="J47" s="209">
        <f t="shared" si="31"/>
        <v>6</v>
      </c>
      <c r="K47" s="211">
        <f t="shared" si="32"/>
        <v>0.54545454545454541</v>
      </c>
    </row>
    <row r="48" spans="1:20" s="207" customFormat="1" x14ac:dyDescent="0.2">
      <c r="A48" s="207">
        <f t="shared" si="24"/>
        <v>11</v>
      </c>
      <c r="B48" s="207">
        <f t="shared" si="33"/>
        <v>12</v>
      </c>
      <c r="C48" s="208">
        <f t="shared" si="26"/>
        <v>11</v>
      </c>
      <c r="D48" s="209">
        <f t="shared" si="26"/>
        <v>12</v>
      </c>
      <c r="E48" s="210" t="str">
        <f t="shared" si="27"/>
        <v>Saison 11-12</v>
      </c>
      <c r="F48" s="210" t="str">
        <f t="shared" si="28"/>
        <v>Thib</v>
      </c>
      <c r="G48" s="209">
        <f t="shared" si="29"/>
        <v>25</v>
      </c>
      <c r="H48" s="209">
        <f t="shared" si="29"/>
        <v>17</v>
      </c>
      <c r="I48" s="209">
        <f t="shared" si="30"/>
        <v>4</v>
      </c>
      <c r="J48" s="209">
        <f t="shared" si="31"/>
        <v>4</v>
      </c>
      <c r="K48" s="211">
        <f t="shared" si="32"/>
        <v>0.68</v>
      </c>
    </row>
    <row r="49" spans="1:11" s="207" customFormat="1" x14ac:dyDescent="0.2">
      <c r="A49" s="207">
        <f t="shared" si="24"/>
        <v>12</v>
      </c>
      <c r="B49" s="207">
        <f t="shared" si="33"/>
        <v>13</v>
      </c>
      <c r="C49" s="208">
        <f t="shared" si="26"/>
        <v>12</v>
      </c>
      <c r="D49" s="209">
        <f t="shared" si="26"/>
        <v>13</v>
      </c>
      <c r="E49" s="210" t="str">
        <f t="shared" si="27"/>
        <v>Saison 12-13</v>
      </c>
      <c r="F49" s="210" t="str">
        <f t="shared" si="28"/>
        <v>Thib</v>
      </c>
      <c r="G49" s="209">
        <f t="shared" si="29"/>
        <v>24</v>
      </c>
      <c r="H49" s="209">
        <f t="shared" si="29"/>
        <v>6</v>
      </c>
      <c r="I49" s="209">
        <f t="shared" si="30"/>
        <v>5</v>
      </c>
      <c r="J49" s="209">
        <f t="shared" si="31"/>
        <v>13</v>
      </c>
      <c r="K49" s="211">
        <f t="shared" si="32"/>
        <v>0.25</v>
      </c>
    </row>
    <row r="50" spans="1:11" s="207" customFormat="1" x14ac:dyDescent="0.2">
      <c r="A50" s="207">
        <f t="shared" si="24"/>
        <v>13</v>
      </c>
      <c r="B50" s="207">
        <f t="shared" si="33"/>
        <v>14</v>
      </c>
      <c r="C50" s="208">
        <f t="shared" si="26"/>
        <v>13</v>
      </c>
      <c r="D50" s="209">
        <f t="shared" si="26"/>
        <v>14</v>
      </c>
      <c r="E50" s="210" t="str">
        <f t="shared" si="27"/>
        <v>Saison 13-14</v>
      </c>
      <c r="F50" s="210" t="str">
        <f t="shared" si="28"/>
        <v>Thib</v>
      </c>
      <c r="G50" s="209">
        <f t="shared" si="29"/>
        <v>27</v>
      </c>
      <c r="H50" s="209">
        <f t="shared" si="29"/>
        <v>9</v>
      </c>
      <c r="I50" s="209">
        <f t="shared" si="30"/>
        <v>2</v>
      </c>
      <c r="J50" s="209">
        <f t="shared" si="31"/>
        <v>16</v>
      </c>
      <c r="K50" s="211">
        <f t="shared" si="32"/>
        <v>0.33333333333333331</v>
      </c>
    </row>
    <row r="51" spans="1:11" s="207" customFormat="1" x14ac:dyDescent="0.2">
      <c r="A51" s="207">
        <f t="shared" si="24"/>
        <v>14</v>
      </c>
      <c r="B51" s="207">
        <f t="shared" si="33"/>
        <v>15</v>
      </c>
      <c r="C51" s="208">
        <f t="shared" si="26"/>
        <v>14</v>
      </c>
      <c r="D51" s="209">
        <f t="shared" si="26"/>
        <v>15</v>
      </c>
      <c r="E51" s="210" t="str">
        <f t="shared" si="27"/>
        <v>Saison 14-15</v>
      </c>
      <c r="F51" s="210" t="str">
        <f t="shared" si="28"/>
        <v>Kevin</v>
      </c>
      <c r="G51" s="209">
        <f t="shared" si="29"/>
        <v>23</v>
      </c>
      <c r="H51" s="209">
        <f t="shared" si="29"/>
        <v>6</v>
      </c>
      <c r="I51" s="209">
        <f t="shared" si="30"/>
        <v>4</v>
      </c>
      <c r="J51" s="209">
        <f t="shared" si="31"/>
        <v>13</v>
      </c>
      <c r="K51" s="211">
        <f t="shared" si="32"/>
        <v>0.2608695652173913</v>
      </c>
    </row>
    <row r="52" spans="1:11" s="207" customFormat="1" x14ac:dyDescent="0.2">
      <c r="A52" s="207">
        <f t="shared" si="24"/>
        <v>15</v>
      </c>
      <c r="B52" s="207">
        <f t="shared" si="33"/>
        <v>16</v>
      </c>
      <c r="C52" s="208">
        <f t="shared" si="26"/>
        <v>15</v>
      </c>
      <c r="D52" s="209">
        <f t="shared" si="26"/>
        <v>16</v>
      </c>
      <c r="E52" s="210" t="str">
        <f t="shared" si="27"/>
        <v>Saison 15-16</v>
      </c>
      <c r="F52" s="210" t="str">
        <f t="shared" si="28"/>
        <v>Kevin</v>
      </c>
      <c r="G52" s="209">
        <f t="shared" si="29"/>
        <v>25</v>
      </c>
      <c r="H52" s="209">
        <f t="shared" si="29"/>
        <v>8</v>
      </c>
      <c r="I52" s="209">
        <f t="shared" si="30"/>
        <v>3</v>
      </c>
      <c r="J52" s="209">
        <f t="shared" si="31"/>
        <v>14</v>
      </c>
      <c r="K52" s="211">
        <f t="shared" si="32"/>
        <v>0.32</v>
      </c>
    </row>
    <row r="53" spans="1:11" s="207" customFormat="1" x14ac:dyDescent="0.2">
      <c r="A53" s="207">
        <f t="shared" si="24"/>
        <v>16</v>
      </c>
      <c r="B53" s="207">
        <f t="shared" si="33"/>
        <v>17</v>
      </c>
      <c r="C53" s="208">
        <f t="shared" si="26"/>
        <v>16</v>
      </c>
      <c r="D53" s="209">
        <f t="shared" si="26"/>
        <v>17</v>
      </c>
      <c r="E53" s="210" t="str">
        <f t="shared" si="27"/>
        <v>Saison 16-17</v>
      </c>
      <c r="F53" s="210" t="str">
        <f t="shared" si="28"/>
        <v>Antoine</v>
      </c>
      <c r="G53" s="209">
        <f t="shared" si="29"/>
        <v>24</v>
      </c>
      <c r="H53" s="209">
        <f t="shared" si="29"/>
        <v>8</v>
      </c>
      <c r="I53" s="209">
        <f t="shared" si="30"/>
        <v>5</v>
      </c>
      <c r="J53" s="209">
        <f t="shared" si="31"/>
        <v>11</v>
      </c>
      <c r="K53" s="211">
        <f t="shared" si="32"/>
        <v>0.33333333333333331</v>
      </c>
    </row>
    <row r="54" spans="1:11" s="207" customFormat="1" x14ac:dyDescent="0.2">
      <c r="A54" s="207">
        <f t="shared" si="24"/>
        <v>17</v>
      </c>
      <c r="B54" s="207">
        <f t="shared" si="33"/>
        <v>18</v>
      </c>
      <c r="C54" s="208">
        <f t="shared" si="26"/>
        <v>17</v>
      </c>
      <c r="D54" s="209">
        <f t="shared" si="26"/>
        <v>18</v>
      </c>
      <c r="E54" s="210" t="str">
        <f t="shared" si="27"/>
        <v>Saison 17-18</v>
      </c>
      <c r="F54" s="210" t="str">
        <f t="shared" si="28"/>
        <v>PB</v>
      </c>
      <c r="G54" s="209">
        <f t="shared" si="29"/>
        <v>24</v>
      </c>
      <c r="H54" s="209">
        <f t="shared" si="29"/>
        <v>4</v>
      </c>
      <c r="I54" s="209">
        <f t="shared" si="30"/>
        <v>5</v>
      </c>
      <c r="J54" s="209">
        <f t="shared" si="31"/>
        <v>15</v>
      </c>
      <c r="K54" s="211">
        <f t="shared" si="32"/>
        <v>0.16666666666666666</v>
      </c>
    </row>
    <row r="55" spans="1:11" s="207" customFormat="1" x14ac:dyDescent="0.2">
      <c r="A55" s="207">
        <f t="shared" si="24"/>
        <v>18</v>
      </c>
      <c r="B55" s="207">
        <f t="shared" si="33"/>
        <v>19</v>
      </c>
      <c r="C55" s="208">
        <f t="shared" si="26"/>
        <v>18</v>
      </c>
      <c r="D55" s="209">
        <f t="shared" si="26"/>
        <v>19</v>
      </c>
      <c r="E55" s="210" t="str">
        <f t="shared" si="27"/>
        <v>Saison 18-19</v>
      </c>
      <c r="F55" s="210" t="str">
        <f t="shared" si="28"/>
        <v>PB</v>
      </c>
      <c r="G55" s="209">
        <f t="shared" si="29"/>
        <v>18</v>
      </c>
      <c r="H55" s="209">
        <f t="shared" si="29"/>
        <v>10</v>
      </c>
      <c r="I55" s="209">
        <f t="shared" si="30"/>
        <v>2</v>
      </c>
      <c r="J55" s="209">
        <f t="shared" si="31"/>
        <v>6</v>
      </c>
      <c r="K55" s="211">
        <f t="shared" si="32"/>
        <v>0.55555555555555558</v>
      </c>
    </row>
    <row r="56" spans="1:11" s="207" customFormat="1" x14ac:dyDescent="0.2">
      <c r="A56" s="207">
        <f t="shared" si="24"/>
        <v>19</v>
      </c>
      <c r="B56" s="207">
        <f t="shared" si="33"/>
        <v>20</v>
      </c>
      <c r="C56" s="208">
        <f t="shared" si="26"/>
        <v>19</v>
      </c>
      <c r="D56" s="209">
        <f t="shared" si="26"/>
        <v>20</v>
      </c>
      <c r="E56" s="210" t="str">
        <f t="shared" si="27"/>
        <v>Saison 19-20</v>
      </c>
      <c r="F56" s="210" t="str">
        <f t="shared" si="28"/>
        <v>PB</v>
      </c>
      <c r="G56" s="209">
        <f t="shared" si="29"/>
        <v>13</v>
      </c>
      <c r="H56" s="209">
        <f t="shared" si="29"/>
        <v>4</v>
      </c>
      <c r="I56" s="209">
        <f t="shared" si="30"/>
        <v>5</v>
      </c>
      <c r="J56" s="209">
        <f t="shared" si="31"/>
        <v>4</v>
      </c>
      <c r="K56" s="211">
        <f t="shared" si="32"/>
        <v>0.30769230769230771</v>
      </c>
    </row>
    <row r="57" spans="1:11" s="207" customFormat="1" x14ac:dyDescent="0.2">
      <c r="A57" s="207">
        <f t="shared" si="24"/>
        <v>20</v>
      </c>
      <c r="B57" s="207">
        <f t="shared" si="33"/>
        <v>21</v>
      </c>
      <c r="C57" s="208">
        <f t="shared" si="26"/>
        <v>20</v>
      </c>
      <c r="D57" s="209">
        <f t="shared" si="26"/>
        <v>21</v>
      </c>
      <c r="E57" s="210" t="str">
        <f t="shared" si="27"/>
        <v>Saison 20-21</v>
      </c>
      <c r="F57" s="210" t="str">
        <f t="shared" si="28"/>
        <v>Thib</v>
      </c>
      <c r="G57" s="209">
        <f t="shared" si="29"/>
        <v>5</v>
      </c>
      <c r="H57" s="209">
        <f t="shared" si="29"/>
        <v>1</v>
      </c>
      <c r="I57" s="209">
        <f t="shared" si="30"/>
        <v>1</v>
      </c>
      <c r="J57" s="209">
        <f t="shared" si="31"/>
        <v>3</v>
      </c>
      <c r="K57" s="211">
        <f t="shared" si="32"/>
        <v>0.2</v>
      </c>
    </row>
    <row r="58" spans="1:11" s="207" customFormat="1" x14ac:dyDescent="0.2">
      <c r="A58" s="207">
        <f t="shared" si="24"/>
        <v>21</v>
      </c>
      <c r="B58" s="207">
        <f t="shared" si="33"/>
        <v>22</v>
      </c>
      <c r="C58" s="208">
        <f t="shared" si="26"/>
        <v>21</v>
      </c>
      <c r="D58" s="209">
        <f t="shared" si="26"/>
        <v>22</v>
      </c>
      <c r="E58" s="210" t="str">
        <f t="shared" si="27"/>
        <v>Saison 21-22</v>
      </c>
      <c r="F58" s="210" t="str">
        <f t="shared" si="28"/>
        <v>Thib</v>
      </c>
      <c r="G58" s="209">
        <f t="shared" si="29"/>
        <v>19</v>
      </c>
      <c r="H58" s="209">
        <f t="shared" si="29"/>
        <v>12</v>
      </c>
      <c r="I58" s="209">
        <f t="shared" si="30"/>
        <v>2</v>
      </c>
      <c r="J58" s="209">
        <f t="shared" si="31"/>
        <v>5</v>
      </c>
      <c r="K58" s="211">
        <f t="shared" si="32"/>
        <v>0.63157894736842102</v>
      </c>
    </row>
    <row r="59" spans="1:11" s="207" customFormat="1" x14ac:dyDescent="0.2">
      <c r="A59" s="207">
        <f t="shared" si="24"/>
        <v>22</v>
      </c>
      <c r="B59" s="207">
        <f t="shared" si="33"/>
        <v>23</v>
      </c>
      <c r="C59" s="208">
        <f t="shared" si="26"/>
        <v>22</v>
      </c>
      <c r="D59" s="209">
        <f t="shared" si="26"/>
        <v>23</v>
      </c>
      <c r="E59" s="210" t="str">
        <f t="shared" si="27"/>
        <v>Saison 22-23</v>
      </c>
      <c r="F59" s="210" t="str">
        <f t="shared" si="28"/>
        <v>Thib</v>
      </c>
      <c r="G59" s="209">
        <f t="shared" si="29"/>
        <v>21</v>
      </c>
      <c r="H59" s="209">
        <f t="shared" si="29"/>
        <v>9</v>
      </c>
      <c r="I59" s="209">
        <f t="shared" si="30"/>
        <v>6</v>
      </c>
      <c r="J59" s="209">
        <f t="shared" si="31"/>
        <v>6</v>
      </c>
      <c r="K59" s="211">
        <f t="shared" si="32"/>
        <v>0.42857142857142855</v>
      </c>
    </row>
    <row r="60" spans="1:11" s="207" customFormat="1" x14ac:dyDescent="0.2">
      <c r="A60" s="207">
        <f t="shared" si="24"/>
        <v>23</v>
      </c>
      <c r="B60" s="207">
        <f t="shared" si="33"/>
        <v>24</v>
      </c>
      <c r="C60" s="208">
        <f t="shared" ref="C60" si="34">IF(A60&lt;10,"0"&amp;A60,A60)</f>
        <v>23</v>
      </c>
      <c r="D60" s="209">
        <v>24</v>
      </c>
      <c r="E60" s="210" t="str">
        <f>"Saison "&amp;C60&amp;"-"&amp;D60</f>
        <v>Saison 23-24</v>
      </c>
      <c r="F60" s="210" t="str">
        <f t="shared" si="28"/>
        <v>Cla</v>
      </c>
      <c r="G60" s="209">
        <f t="shared" si="29"/>
        <v>22</v>
      </c>
      <c r="H60" s="209">
        <f t="shared" si="29"/>
        <v>11</v>
      </c>
      <c r="I60" s="209">
        <f t="shared" si="30"/>
        <v>4</v>
      </c>
      <c r="J60" s="209">
        <f t="shared" si="31"/>
        <v>7</v>
      </c>
      <c r="K60" s="211">
        <f t="shared" si="32"/>
        <v>0.5</v>
      </c>
    </row>
    <row r="61" spans="1:11" s="207" customFormat="1" x14ac:dyDescent="0.2">
      <c r="A61" s="207">
        <f t="shared" si="24"/>
        <v>24</v>
      </c>
      <c r="B61" s="207">
        <f t="shared" si="33"/>
        <v>25</v>
      </c>
      <c r="C61" s="208">
        <f t="shared" ref="C61" si="35">IF(A61&lt;10,"0"&amp;A61,A61)</f>
        <v>24</v>
      </c>
      <c r="D61" s="209">
        <f t="shared" si="26"/>
        <v>25</v>
      </c>
      <c r="E61" s="210" t="str">
        <f>"Saison "&amp;C61&amp;"-"&amp;D61</f>
        <v>Saison 24-25</v>
      </c>
      <c r="F61" s="210" t="str">
        <f t="shared" si="28"/>
        <v>Cla</v>
      </c>
      <c r="G61" s="209">
        <f t="shared" si="29"/>
        <v>25</v>
      </c>
      <c r="H61" s="209">
        <f t="shared" si="29"/>
        <v>16</v>
      </c>
      <c r="I61" s="209">
        <f t="shared" si="30"/>
        <v>4</v>
      </c>
      <c r="J61" s="209">
        <f t="shared" si="31"/>
        <v>5</v>
      </c>
      <c r="K61" s="211">
        <f t="shared" si="32"/>
        <v>0.64</v>
      </c>
    </row>
    <row r="62" spans="1:11" s="207" customFormat="1" x14ac:dyDescent="0.2">
      <c r="A62" s="207">
        <f t="shared" si="24"/>
        <v>25</v>
      </c>
      <c r="B62" s="207">
        <f t="shared" si="33"/>
        <v>26</v>
      </c>
      <c r="C62" s="208">
        <f t="shared" ref="C62" si="36">IF(A62&lt;10,"0"&amp;A62,A62)</f>
        <v>25</v>
      </c>
      <c r="D62" s="209">
        <f t="shared" ref="D62" si="37">IF(B62&lt;10,"0"&amp;B62,B62)</f>
        <v>26</v>
      </c>
      <c r="E62" s="210" t="str">
        <f>"Saison "&amp;C62&amp;"-"&amp;D62</f>
        <v>Saison 25-26</v>
      </c>
      <c r="F62" s="210" t="str">
        <f t="shared" si="28"/>
        <v>Cla</v>
      </c>
      <c r="G62" s="209">
        <f t="shared" si="29"/>
        <v>20</v>
      </c>
      <c r="H62" s="209">
        <f t="shared" si="29"/>
        <v>0</v>
      </c>
      <c r="I62" s="209">
        <f t="shared" si="30"/>
        <v>2</v>
      </c>
      <c r="J62" s="209">
        <f t="shared" si="31"/>
        <v>18</v>
      </c>
      <c r="K62" s="211">
        <f t="shared" si="32"/>
        <v>0</v>
      </c>
    </row>
    <row r="63" spans="1:11" s="207" customFormat="1" x14ac:dyDescent="0.2">
      <c r="C63" s="208"/>
      <c r="D63" s="208"/>
      <c r="G63" s="208"/>
      <c r="H63" s="208"/>
      <c r="I63" s="208"/>
      <c r="J63" s="208"/>
      <c r="K63" s="212"/>
    </row>
  </sheetData>
  <mergeCells count="40">
    <mergeCell ref="Z1:AA1"/>
    <mergeCell ref="AB1:AC1"/>
    <mergeCell ref="AF1:AG1"/>
    <mergeCell ref="AH1:AI1"/>
    <mergeCell ref="D6:D9"/>
    <mergeCell ref="O9:R9"/>
    <mergeCell ref="G1:H1"/>
    <mergeCell ref="I1:J1"/>
    <mergeCell ref="K1:L1"/>
    <mergeCell ref="O1:P1"/>
    <mergeCell ref="Q1:R1"/>
    <mergeCell ref="X1:Y1"/>
    <mergeCell ref="D19:D27"/>
    <mergeCell ref="O27:R27"/>
    <mergeCell ref="U13:V13"/>
    <mergeCell ref="O5:R5"/>
    <mergeCell ref="D10:D13"/>
    <mergeCell ref="O13:R13"/>
    <mergeCell ref="D14:D15"/>
    <mergeCell ref="O15:R15"/>
    <mergeCell ref="D16:D18"/>
    <mergeCell ref="O18:R18"/>
    <mergeCell ref="D2:D5"/>
    <mergeCell ref="U2:U12"/>
    <mergeCell ref="D28:D31"/>
    <mergeCell ref="O28:P28"/>
    <mergeCell ref="Q28:R28"/>
    <mergeCell ref="O30:P30"/>
    <mergeCell ref="Q30:R30"/>
    <mergeCell ref="O31:R31"/>
    <mergeCell ref="D38:F38"/>
    <mergeCell ref="O36:R36"/>
    <mergeCell ref="D32:D35"/>
    <mergeCell ref="O32:P32"/>
    <mergeCell ref="Q32:R32"/>
    <mergeCell ref="O33:P33"/>
    <mergeCell ref="Q33:R33"/>
    <mergeCell ref="O34:P34"/>
    <mergeCell ref="Q34:R34"/>
    <mergeCell ref="O35:R35"/>
  </mergeCells>
  <pageMargins left="0.7" right="0.7" top="0.75" bottom="0.75" header="0.3" footer="0.3"/>
  <ignoredErrors>
    <ignoredError sqref="H13:L13 H27:L27 H31:L31 H35:L35 H36 H5 L5 J5 J36 L36" formula="1"/>
    <ignoredError sqref="F18:G18 M18:N18 F9:G9 M9:N9" formulaRange="1"/>
    <ignoredError sqref="H18:L18 H9:L9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9A009-47A2-4F69-B5AA-3C1A9D0BFCAE}">
  <sheetPr>
    <tabColor rgb="FFFFC000"/>
  </sheetPr>
  <dimension ref="A1:IU109"/>
  <sheetViews>
    <sheetView showGridLines="0" zoomScaleNormal="100" workbookViewId="0">
      <pane xSplit="4" ySplit="3" topLeftCell="E4" activePane="bottomRight" state="frozen"/>
      <selection activeCell="AJ39" sqref="AJ39"/>
      <selection pane="topRight" activeCell="AJ39" sqref="AJ39"/>
      <selection pane="bottomLeft" activeCell="AJ39" sqref="AJ39"/>
      <selection pane="bottomRight"/>
    </sheetView>
  </sheetViews>
  <sheetFormatPr baseColWidth="10" defaultColWidth="6.7109375" defaultRowHeight="12.75" outlineLevelCol="1" x14ac:dyDescent="0.2"/>
  <cols>
    <col min="1" max="1" width="2.7109375" style="213" customWidth="1"/>
    <col min="2" max="2" width="12.7109375" style="80" customWidth="1"/>
    <col min="3" max="3" width="8.7109375" style="214" customWidth="1"/>
    <col min="4" max="4" width="5.7109375" style="85" customWidth="1"/>
    <col min="5" max="5" width="4" style="80" bestFit="1" customWidth="1"/>
    <col min="6" max="6" width="8.5703125" style="80" bestFit="1" customWidth="1"/>
    <col min="7" max="9" width="8.7109375" style="80" customWidth="1"/>
    <col min="10" max="10" width="10.7109375" style="118" customWidth="1"/>
    <col min="11" max="15" width="8.7109375" style="80" customWidth="1"/>
    <col min="16" max="16" width="14.5703125" style="80" bestFit="1" customWidth="1"/>
    <col min="17" max="17" width="6.140625" style="80" bestFit="1" customWidth="1"/>
    <col min="18" max="18" width="12.140625" style="80" bestFit="1" customWidth="1"/>
    <col min="19" max="19" width="3.140625" customWidth="1"/>
    <col min="20" max="20" width="3" style="83" hidden="1" customWidth="1" outlineLevel="1"/>
    <col min="21" max="21" width="8.5703125" style="84" hidden="1" customWidth="1" outlineLevel="1"/>
    <col min="22" max="22" width="7.5703125" style="91" hidden="1" customWidth="1" outlineLevel="1"/>
    <col min="23" max="23" width="6.5703125" style="80" hidden="1" customWidth="1" outlineLevel="1"/>
    <col min="24" max="24" width="8.42578125" style="80" hidden="1" customWidth="1" outlineLevel="1"/>
    <col min="25" max="25" width="6.5703125" style="80" hidden="1" customWidth="1" outlineLevel="1"/>
    <col min="26" max="26" width="6.85546875" style="80" hidden="1" customWidth="1" outlineLevel="1"/>
    <col min="27" max="29" width="6.5703125" style="80" hidden="1" customWidth="1" outlineLevel="1"/>
    <col min="30" max="30" width="7.7109375" style="80" hidden="1" customWidth="1" outlineLevel="1"/>
    <col min="31" max="31" width="8.140625" style="80" hidden="1" customWidth="1" outlineLevel="1"/>
    <col min="32" max="32" width="8.5703125" style="91" hidden="1" customWidth="1" outlineLevel="1" collapsed="1"/>
    <col min="33" max="33" width="10.42578125" style="91" hidden="1" customWidth="1" outlineLevel="1"/>
    <col min="34" max="34" width="17.5703125" style="91" hidden="1" customWidth="1" outlineLevel="1"/>
    <col min="35" max="35" width="6.5703125" style="80" hidden="1" customWidth="1" outlineLevel="1"/>
    <col min="36" max="36" width="8.42578125" style="80" hidden="1" customWidth="1" outlineLevel="1"/>
    <col min="37" max="37" width="6.5703125" style="80" hidden="1" customWidth="1" outlineLevel="1"/>
    <col min="38" max="38" width="6.85546875" style="80" hidden="1" customWidth="1" outlineLevel="1"/>
    <col min="39" max="41" width="6.5703125" style="80" hidden="1" customWidth="1" outlineLevel="1"/>
    <col min="42" max="42" width="7.7109375" style="80" hidden="1" customWidth="1" outlineLevel="1"/>
    <col min="43" max="43" width="8.140625" style="80" hidden="1" customWidth="1" outlineLevel="1"/>
    <col min="44" max="44" width="17.5703125" style="80" hidden="1" customWidth="1" outlineLevel="1"/>
    <col min="45" max="45" width="6.5703125" style="80" hidden="1" customWidth="1" outlineLevel="1"/>
    <col min="46" max="46" width="8.42578125" style="80" hidden="1" customWidth="1" outlineLevel="1"/>
    <col min="47" max="47" width="6.5703125" style="80" hidden="1" customWidth="1" outlineLevel="1"/>
    <col min="48" max="48" width="6.85546875" style="80" hidden="1" customWidth="1" outlineLevel="1"/>
    <col min="49" max="49" width="12" style="80" hidden="1" customWidth="1" outlineLevel="1"/>
    <col min="50" max="51" width="6.5703125" style="80" hidden="1" customWidth="1" outlineLevel="1"/>
    <col min="52" max="52" width="7.7109375" style="80" hidden="1" customWidth="1" outlineLevel="1"/>
    <col min="53" max="53" width="8.140625" style="80" hidden="1" customWidth="1" outlineLevel="1"/>
    <col min="54" max="54" width="17.5703125" style="80" hidden="1" customWidth="1" outlineLevel="1"/>
    <col min="55" max="55" width="6.5703125" style="80" hidden="1" customWidth="1" outlineLevel="1"/>
    <col min="56" max="56" width="8.42578125" style="80" hidden="1" customWidth="1" outlineLevel="1"/>
    <col min="57" max="57" width="6.5703125" style="80" hidden="1" customWidth="1" outlineLevel="1"/>
    <col min="58" max="58" width="6.85546875" style="80" hidden="1" customWidth="1" outlineLevel="1"/>
    <col min="59" max="59" width="12" style="80" hidden="1" customWidth="1" outlineLevel="1"/>
    <col min="60" max="61" width="6.5703125" style="80" hidden="1" customWidth="1" outlineLevel="1"/>
    <col min="62" max="62" width="7.7109375" style="80" hidden="1" customWidth="1" outlineLevel="1"/>
    <col min="63" max="63" width="8.140625" style="80" hidden="1" customWidth="1" outlineLevel="1"/>
    <col min="64" max="64" width="17.5703125" style="80" hidden="1" customWidth="1" outlineLevel="1"/>
    <col min="65" max="65" width="6.5703125" style="80" hidden="1" customWidth="1" outlineLevel="1"/>
    <col min="66" max="66" width="8.42578125" style="80" hidden="1" customWidth="1" outlineLevel="1"/>
    <col min="67" max="67" width="6.5703125" style="80" hidden="1" customWidth="1" outlineLevel="1"/>
    <col min="68" max="68" width="6.85546875" style="80" hidden="1" customWidth="1" outlineLevel="1"/>
    <col min="69" max="71" width="6.5703125" style="80" hidden="1" customWidth="1" outlineLevel="1"/>
    <col min="72" max="72" width="7.7109375" style="80" hidden="1" customWidth="1" outlineLevel="1"/>
    <col min="73" max="73" width="8.140625" style="80" hidden="1" customWidth="1" outlineLevel="1"/>
    <col min="74" max="74" width="17.5703125" style="80" hidden="1" customWidth="1" outlineLevel="1"/>
    <col min="75" max="75" width="6.5703125" style="80" hidden="1" customWidth="1" outlineLevel="1"/>
    <col min="76" max="76" width="8.42578125" style="80" hidden="1" customWidth="1" outlineLevel="1"/>
    <col min="77" max="77" width="6.5703125" style="80" hidden="1" customWidth="1" outlineLevel="1"/>
    <col min="78" max="78" width="6.85546875" style="80" hidden="1" customWidth="1" outlineLevel="1"/>
    <col min="79" max="81" width="6.5703125" style="80" hidden="1" customWidth="1" outlineLevel="1"/>
    <col min="82" max="82" width="7.7109375" style="80" hidden="1" customWidth="1" outlineLevel="1"/>
    <col min="83" max="83" width="8.140625" style="80" hidden="1" customWidth="1" outlineLevel="1"/>
    <col min="84" max="84" width="17.5703125" style="80" hidden="1" customWidth="1" outlineLevel="1"/>
    <col min="85" max="85" width="6.5703125" style="80" hidden="1" customWidth="1" outlineLevel="1"/>
    <col min="86" max="86" width="8.42578125" style="80" hidden="1" customWidth="1" outlineLevel="1"/>
    <col min="87" max="87" width="6.5703125" style="80" hidden="1" customWidth="1" outlineLevel="1"/>
    <col min="88" max="88" width="6.85546875" style="80" hidden="1" customWidth="1" outlineLevel="1"/>
    <col min="89" max="91" width="6.5703125" style="80" hidden="1" customWidth="1" outlineLevel="1"/>
    <col min="92" max="92" width="7.7109375" style="80" hidden="1" customWidth="1" outlineLevel="1"/>
    <col min="93" max="93" width="8.140625" style="80" hidden="1" customWidth="1" outlineLevel="1"/>
    <col min="94" max="94" width="17.5703125" style="80" hidden="1" customWidth="1" outlineLevel="1"/>
    <col min="95" max="95" width="6.5703125" style="80" hidden="1" customWidth="1" outlineLevel="1"/>
    <col min="96" max="96" width="8.42578125" style="80" hidden="1" customWidth="1" outlineLevel="1"/>
    <col min="97" max="97" width="6.5703125" style="80" hidden="1" customWidth="1" outlineLevel="1"/>
    <col min="98" max="98" width="6.85546875" style="80" hidden="1" customWidth="1" outlineLevel="1"/>
    <col min="99" max="101" width="6.5703125" style="80" hidden="1" customWidth="1" outlineLevel="1"/>
    <col min="102" max="102" width="7.7109375" style="80" hidden="1" customWidth="1" outlineLevel="1"/>
    <col min="103" max="103" width="8.140625" style="80" hidden="1" customWidth="1" outlineLevel="1"/>
    <col min="104" max="104" width="17.5703125" style="80" hidden="1" customWidth="1" outlineLevel="1"/>
    <col min="105" max="105" width="6.5703125" style="80" hidden="1" customWidth="1" outlineLevel="1"/>
    <col min="106" max="106" width="8.42578125" style="80" hidden="1" customWidth="1" outlineLevel="1"/>
    <col min="107" max="107" width="6.5703125" style="80" hidden="1" customWidth="1" outlineLevel="1"/>
    <col min="108" max="108" width="6.85546875" style="80" hidden="1" customWidth="1" outlineLevel="1"/>
    <col min="109" max="111" width="6.5703125" style="80" hidden="1" customWidth="1" outlineLevel="1"/>
    <col min="112" max="112" width="7.7109375" style="80" hidden="1" customWidth="1" outlineLevel="1"/>
    <col min="113" max="113" width="8.140625" style="80" hidden="1" customWidth="1" outlineLevel="1"/>
    <col min="114" max="114" width="17.5703125" style="80" hidden="1" customWidth="1" outlineLevel="1"/>
    <col min="115" max="115" width="6.5703125" style="80" hidden="1" customWidth="1" outlineLevel="1"/>
    <col min="116" max="116" width="8.42578125" style="80" hidden="1" customWidth="1" outlineLevel="1"/>
    <col min="117" max="117" width="6.5703125" style="80" hidden="1" customWidth="1" outlineLevel="1"/>
    <col min="118" max="118" width="6.85546875" style="80" hidden="1" customWidth="1" outlineLevel="1"/>
    <col min="119" max="121" width="6.5703125" style="80" hidden="1" customWidth="1" outlineLevel="1"/>
    <col min="122" max="122" width="7.7109375" style="80" hidden="1" customWidth="1" outlineLevel="1"/>
    <col min="123" max="123" width="8.140625" style="80" hidden="1" customWidth="1" outlineLevel="1"/>
    <col min="124" max="124" width="17.5703125" style="80" hidden="1" customWidth="1" outlineLevel="1"/>
    <col min="125" max="125" width="6.5703125" style="80" hidden="1" customWidth="1" outlineLevel="1"/>
    <col min="126" max="126" width="8.42578125" style="80" hidden="1" customWidth="1" outlineLevel="1"/>
    <col min="127" max="127" width="6.5703125" style="80" hidden="1" customWidth="1" outlineLevel="1"/>
    <col min="128" max="128" width="6.85546875" style="80" hidden="1" customWidth="1" outlineLevel="1"/>
    <col min="129" max="131" width="6.5703125" style="80" hidden="1" customWidth="1" outlineLevel="1"/>
    <col min="132" max="132" width="7.7109375" style="80" hidden="1" customWidth="1" outlineLevel="1"/>
    <col min="133" max="133" width="8.140625" style="80" hidden="1" customWidth="1" outlineLevel="1"/>
    <col min="134" max="134" width="17.5703125" style="80" hidden="1" customWidth="1" outlineLevel="1"/>
    <col min="135" max="135" width="7.5703125" style="80" hidden="1" customWidth="1" outlineLevel="1"/>
    <col min="136" max="136" width="8.42578125" style="80" hidden="1" customWidth="1" outlineLevel="1"/>
    <col min="137" max="141" width="7.5703125" style="80" hidden="1" customWidth="1" outlineLevel="1"/>
    <col min="142" max="142" width="7.7109375" style="80" hidden="1" customWidth="1" outlineLevel="1"/>
    <col min="143" max="143" width="8.140625" style="80" hidden="1" customWidth="1" outlineLevel="1"/>
    <col min="144" max="144" width="17.5703125" style="80" hidden="1" customWidth="1" outlineLevel="1"/>
    <col min="145" max="145" width="7.5703125" style="80" hidden="1" customWidth="1" outlineLevel="1"/>
    <col min="146" max="146" width="8.42578125" style="80" hidden="1" customWidth="1" outlineLevel="1"/>
    <col min="147" max="151" width="7.5703125" style="80" hidden="1" customWidth="1" outlineLevel="1"/>
    <col min="152" max="152" width="7.7109375" style="80" hidden="1" customWidth="1" outlineLevel="1"/>
    <col min="153" max="153" width="8.140625" style="80" hidden="1" customWidth="1" outlineLevel="1"/>
    <col min="154" max="154" width="17.5703125" style="80" hidden="1" customWidth="1" outlineLevel="1"/>
    <col min="155" max="155" width="7.5703125" style="80" hidden="1" customWidth="1" outlineLevel="1"/>
    <col min="156" max="156" width="8.42578125" style="80" hidden="1" customWidth="1" outlineLevel="1"/>
    <col min="157" max="161" width="7.5703125" style="80" hidden="1" customWidth="1" outlineLevel="1"/>
    <col min="162" max="162" width="7.7109375" style="80" hidden="1" customWidth="1" outlineLevel="1"/>
    <col min="163" max="163" width="8.140625" style="80" hidden="1" customWidth="1" outlineLevel="1"/>
    <col min="164" max="164" width="17.5703125" style="80" hidden="1" customWidth="1" outlineLevel="1"/>
    <col min="165" max="165" width="7.5703125" style="80" hidden="1" customWidth="1" outlineLevel="1"/>
    <col min="166" max="166" width="8.42578125" style="80" hidden="1" customWidth="1" outlineLevel="1"/>
    <col min="167" max="171" width="7.5703125" style="80" hidden="1" customWidth="1" outlineLevel="1"/>
    <col min="172" max="172" width="7.7109375" style="80" hidden="1" customWidth="1" outlineLevel="1"/>
    <col min="173" max="173" width="8.140625" style="80" hidden="1" customWidth="1" outlineLevel="1"/>
    <col min="174" max="174" width="17.5703125" style="80" hidden="1" customWidth="1" outlineLevel="1"/>
    <col min="175" max="175" width="7.5703125" style="80" hidden="1" customWidth="1" outlineLevel="1"/>
    <col min="176" max="176" width="8.42578125" style="80" hidden="1" customWidth="1" outlineLevel="1"/>
    <col min="177" max="181" width="7.5703125" style="80" hidden="1" customWidth="1" outlineLevel="1"/>
    <col min="182" max="182" width="7.7109375" style="80" hidden="1" customWidth="1" outlineLevel="1"/>
    <col min="183" max="183" width="8.140625" style="80" hidden="1" customWidth="1" outlineLevel="1"/>
    <col min="184" max="184" width="17.5703125" style="80" hidden="1" customWidth="1" outlineLevel="1"/>
    <col min="185" max="185" width="7.5703125" style="80" hidden="1" customWidth="1" outlineLevel="1"/>
    <col min="186" max="186" width="8.42578125" style="80" hidden="1" customWidth="1" outlineLevel="1"/>
    <col min="187" max="191" width="7.5703125" style="80" hidden="1" customWidth="1" outlineLevel="1"/>
    <col min="192" max="192" width="7.7109375" style="80" hidden="1" customWidth="1" outlineLevel="1"/>
    <col min="193" max="193" width="8.140625" style="80" hidden="1" customWidth="1" outlineLevel="1"/>
    <col min="194" max="194" width="17.5703125" style="80" hidden="1" customWidth="1" outlineLevel="1"/>
    <col min="195" max="195" width="7.5703125" style="80" hidden="1" customWidth="1" outlineLevel="1"/>
    <col min="196" max="196" width="8.42578125" style="80" hidden="1" customWidth="1" outlineLevel="1"/>
    <col min="197" max="201" width="7.5703125" style="80" hidden="1" customWidth="1" outlineLevel="1"/>
    <col min="202" max="202" width="7.7109375" style="80" hidden="1" customWidth="1" outlineLevel="1"/>
    <col min="203" max="203" width="8.140625" style="80" hidden="1" customWidth="1" outlineLevel="1"/>
    <col min="204" max="204" width="17.5703125" style="80" hidden="1" customWidth="1" outlineLevel="1"/>
    <col min="205" max="205" width="7.5703125" style="80" hidden="1" customWidth="1" outlineLevel="1"/>
    <col min="206" max="206" width="8.42578125" style="80" hidden="1" customWidth="1" outlineLevel="1"/>
    <col min="207" max="211" width="7.5703125" style="80" hidden="1" customWidth="1" outlineLevel="1"/>
    <col min="212" max="212" width="7.7109375" style="80" hidden="1" customWidth="1" outlineLevel="1"/>
    <col min="213" max="213" width="8.140625" style="80" hidden="1" customWidth="1" outlineLevel="1"/>
    <col min="214" max="214" width="17.5703125" style="80" hidden="1" customWidth="1" outlineLevel="1"/>
    <col min="215" max="215" width="7.5703125" style="80" hidden="1" customWidth="1" outlineLevel="1"/>
    <col min="216" max="216" width="8.42578125" style="80" hidden="1" customWidth="1" outlineLevel="1"/>
    <col min="217" max="221" width="7.5703125" style="80" hidden="1" customWidth="1" outlineLevel="1"/>
    <col min="222" max="222" width="7.7109375" style="80" hidden="1" customWidth="1" outlineLevel="1"/>
    <col min="223" max="223" width="8.140625" style="80" hidden="1" customWidth="1" outlineLevel="1"/>
    <col min="224" max="224" width="17.5703125" style="80" hidden="1" customWidth="1" outlineLevel="1"/>
    <col min="225" max="225" width="6.5703125" style="80" hidden="1" customWidth="1" outlineLevel="1"/>
    <col min="226" max="226" width="8.42578125" style="80" hidden="1" customWidth="1" outlineLevel="1"/>
    <col min="227" max="227" width="6.140625" style="80" hidden="1" customWidth="1" outlineLevel="1"/>
    <col min="228" max="228" width="6.85546875" style="80" hidden="1" customWidth="1" outlineLevel="1"/>
    <col min="229" max="229" width="4.85546875" style="80" hidden="1" customWidth="1" outlineLevel="1"/>
    <col min="230" max="230" width="4" style="80" hidden="1" customWidth="1" outlineLevel="1"/>
    <col min="231" max="231" width="6" style="80" hidden="1" customWidth="1" outlineLevel="1"/>
    <col min="232" max="232" width="7.7109375" style="80" hidden="1" customWidth="1" outlineLevel="1"/>
    <col min="233" max="233" width="8.140625" style="80" hidden="1" customWidth="1" outlineLevel="1"/>
    <col min="234" max="234" width="17.5703125" style="80" hidden="1" customWidth="1" outlineLevel="1"/>
    <col min="235" max="235" width="6.5703125" style="80" hidden="1" customWidth="1" outlineLevel="1"/>
    <col min="236" max="236" width="8.42578125" style="80" hidden="1" customWidth="1" outlineLevel="1"/>
    <col min="237" max="237" width="6.140625" style="80" hidden="1" customWidth="1" outlineLevel="1"/>
    <col min="238" max="238" width="6.85546875" style="80" hidden="1" customWidth="1" outlineLevel="1"/>
    <col min="239" max="239" width="5" style="80" hidden="1" customWidth="1" outlineLevel="1"/>
    <col min="240" max="240" width="4" style="80" hidden="1" customWidth="1" outlineLevel="1"/>
    <col min="241" max="241" width="6" style="80" hidden="1" customWidth="1" outlineLevel="1"/>
    <col min="242" max="242" width="7.7109375" style="80" hidden="1" customWidth="1" outlineLevel="1"/>
    <col min="243" max="243" width="8.140625" style="80" hidden="1" customWidth="1" outlineLevel="1"/>
    <col min="244" max="244" width="17.5703125" style="80" hidden="1" customWidth="1" outlineLevel="1"/>
    <col min="245" max="245" width="6.7109375" style="80" hidden="1" customWidth="1" outlineLevel="1"/>
    <col min="246" max="246" width="6.7109375" style="80" collapsed="1"/>
    <col min="247" max="248" width="6.7109375" style="80"/>
    <col min="249" max="249" width="6.7109375" style="80" hidden="1" customWidth="1" outlineLevel="1"/>
    <col min="250" max="250" width="6.7109375" style="80" hidden="1" customWidth="1" outlineLevel="1" collapsed="1"/>
    <col min="251" max="251" width="6.7109375" style="80" hidden="1" customWidth="1" outlineLevel="1"/>
    <col min="252" max="252" width="0" style="80" hidden="1" customWidth="1" outlineLevel="1" collapsed="1"/>
    <col min="253" max="253" width="0" style="80" hidden="1" customWidth="1" outlineLevel="1"/>
    <col min="254" max="254" width="0" style="80" hidden="1" customWidth="1" outlineLevel="1" collapsed="1"/>
    <col min="255" max="255" width="6.7109375" style="80" outlineLevel="1" collapsed="1"/>
    <col min="256" max="16384" width="6.7109375" style="80" outlineLevel="1"/>
  </cols>
  <sheetData>
    <row r="1" spans="1:244" s="213" customFormat="1" x14ac:dyDescent="0.2">
      <c r="D1" s="214"/>
      <c r="I1" s="214"/>
      <c r="J1" s="215"/>
      <c r="S1" s="216"/>
      <c r="T1" s="214"/>
      <c r="U1" s="217"/>
      <c r="V1" s="214"/>
      <c r="W1" s="214">
        <v>1</v>
      </c>
      <c r="X1" s="214">
        <v>1</v>
      </c>
      <c r="Y1" s="214">
        <v>1</v>
      </c>
      <c r="Z1" s="214">
        <v>1</v>
      </c>
      <c r="AA1" s="214">
        <v>1</v>
      </c>
      <c r="AB1" s="214">
        <v>1</v>
      </c>
      <c r="AC1" s="214">
        <v>1</v>
      </c>
      <c r="AD1" s="214">
        <v>1</v>
      </c>
      <c r="AE1" s="214">
        <v>1</v>
      </c>
      <c r="AI1" s="214">
        <v>1</v>
      </c>
      <c r="AJ1" s="214">
        <v>1</v>
      </c>
      <c r="AK1" s="214">
        <v>1</v>
      </c>
      <c r="AL1" s="214">
        <v>1</v>
      </c>
      <c r="AM1" s="214">
        <v>1</v>
      </c>
      <c r="AN1" s="214">
        <v>1</v>
      </c>
      <c r="AO1" s="214">
        <v>1</v>
      </c>
      <c r="AP1" s="214">
        <v>1</v>
      </c>
      <c r="AQ1" s="214">
        <v>1</v>
      </c>
      <c r="AR1" s="214">
        <f>AQ1</f>
        <v>1</v>
      </c>
      <c r="AS1" s="214">
        <v>2</v>
      </c>
      <c r="AT1" s="214">
        <v>2</v>
      </c>
      <c r="AU1" s="214">
        <v>2</v>
      </c>
      <c r="AV1" s="214">
        <v>2</v>
      </c>
      <c r="AW1" s="214">
        <v>2</v>
      </c>
      <c r="AX1" s="214">
        <v>2</v>
      </c>
      <c r="AY1" s="214">
        <v>2</v>
      </c>
      <c r="AZ1" s="214">
        <v>2</v>
      </c>
      <c r="BA1" s="214">
        <v>2</v>
      </c>
      <c r="BB1" s="214">
        <v>2</v>
      </c>
      <c r="BC1" s="214">
        <f t="shared" ref="BC1:BK1" si="0">AS1+1</f>
        <v>3</v>
      </c>
      <c r="BD1" s="214">
        <f t="shared" si="0"/>
        <v>3</v>
      </c>
      <c r="BE1" s="214">
        <f t="shared" si="0"/>
        <v>3</v>
      </c>
      <c r="BF1" s="214">
        <f t="shared" si="0"/>
        <v>3</v>
      </c>
      <c r="BG1" s="214">
        <f t="shared" si="0"/>
        <v>3</v>
      </c>
      <c r="BH1" s="214">
        <f t="shared" si="0"/>
        <v>3</v>
      </c>
      <c r="BI1" s="214">
        <f t="shared" si="0"/>
        <v>3</v>
      </c>
      <c r="BJ1" s="214">
        <f t="shared" si="0"/>
        <v>3</v>
      </c>
      <c r="BK1" s="214">
        <f t="shared" si="0"/>
        <v>3</v>
      </c>
      <c r="BL1" s="214">
        <f>BK1</f>
        <v>3</v>
      </c>
      <c r="BM1" s="214">
        <f>BC1+1</f>
        <v>4</v>
      </c>
      <c r="BN1" s="214">
        <f t="shared" ref="BN1" si="1">BD1+1</f>
        <v>4</v>
      </c>
      <c r="BO1" s="214">
        <f t="shared" ref="BO1" si="2">BE1+1</f>
        <v>4</v>
      </c>
      <c r="BP1" s="214">
        <f t="shared" ref="BP1" si="3">BF1+1</f>
        <v>4</v>
      </c>
      <c r="BQ1" s="214">
        <f t="shared" ref="BQ1" si="4">BG1+1</f>
        <v>4</v>
      </c>
      <c r="BR1" s="214">
        <f t="shared" ref="BR1" si="5">BH1+1</f>
        <v>4</v>
      </c>
      <c r="BS1" s="214">
        <f t="shared" ref="BS1" si="6">BI1+1</f>
        <v>4</v>
      </c>
      <c r="BT1" s="214">
        <f t="shared" ref="BT1" si="7">BJ1+1</f>
        <v>4</v>
      </c>
      <c r="BU1" s="214">
        <f t="shared" ref="BU1" si="8">BK1+1</f>
        <v>4</v>
      </c>
      <c r="BV1" s="214">
        <f>BU1</f>
        <v>4</v>
      </c>
      <c r="BW1" s="214">
        <f>BM1+1</f>
        <v>5</v>
      </c>
      <c r="BX1" s="214">
        <f t="shared" ref="BX1" si="9">BN1+1</f>
        <v>5</v>
      </c>
      <c r="BY1" s="214">
        <f t="shared" ref="BY1" si="10">BO1+1</f>
        <v>5</v>
      </c>
      <c r="BZ1" s="214">
        <f t="shared" ref="BZ1" si="11">BP1+1</f>
        <v>5</v>
      </c>
      <c r="CA1" s="214">
        <f t="shared" ref="CA1" si="12">BQ1+1</f>
        <v>5</v>
      </c>
      <c r="CB1" s="214">
        <f t="shared" ref="CB1" si="13">BR1+1</f>
        <v>5</v>
      </c>
      <c r="CC1" s="214">
        <f t="shared" ref="CC1" si="14">BS1+1</f>
        <v>5</v>
      </c>
      <c r="CD1" s="214">
        <f t="shared" ref="CD1" si="15">BT1+1</f>
        <v>5</v>
      </c>
      <c r="CE1" s="214">
        <f t="shared" ref="CE1" si="16">BU1+1</f>
        <v>5</v>
      </c>
      <c r="CF1" s="214">
        <f>CE1</f>
        <v>5</v>
      </c>
      <c r="CG1" s="214">
        <f>BW1+1</f>
        <v>6</v>
      </c>
      <c r="CH1" s="214">
        <f t="shared" ref="CH1" si="17">BX1+1</f>
        <v>6</v>
      </c>
      <c r="CI1" s="214">
        <f t="shared" ref="CI1" si="18">BY1+1</f>
        <v>6</v>
      </c>
      <c r="CJ1" s="214">
        <f t="shared" ref="CJ1" si="19">BZ1+1</f>
        <v>6</v>
      </c>
      <c r="CK1" s="214">
        <f t="shared" ref="CK1" si="20">CA1+1</f>
        <v>6</v>
      </c>
      <c r="CL1" s="214">
        <f t="shared" ref="CL1" si="21">CB1+1</f>
        <v>6</v>
      </c>
      <c r="CM1" s="214">
        <f t="shared" ref="CM1" si="22">CC1+1</f>
        <v>6</v>
      </c>
      <c r="CN1" s="214">
        <f t="shared" ref="CN1" si="23">CD1+1</f>
        <v>6</v>
      </c>
      <c r="CO1" s="214">
        <f t="shared" ref="CO1" si="24">CE1+1</f>
        <v>6</v>
      </c>
      <c r="CP1" s="214">
        <f>CO1</f>
        <v>6</v>
      </c>
      <c r="CQ1" s="214">
        <f>CG1+1</f>
        <v>7</v>
      </c>
      <c r="CR1" s="214">
        <f t="shared" ref="CR1" si="25">CH1+1</f>
        <v>7</v>
      </c>
      <c r="CS1" s="214">
        <f t="shared" ref="CS1" si="26">CI1+1</f>
        <v>7</v>
      </c>
      <c r="CT1" s="214">
        <f t="shared" ref="CT1" si="27">CJ1+1</f>
        <v>7</v>
      </c>
      <c r="CU1" s="214">
        <f t="shared" ref="CU1" si="28">CK1+1</f>
        <v>7</v>
      </c>
      <c r="CV1" s="214">
        <f t="shared" ref="CV1" si="29">CL1+1</f>
        <v>7</v>
      </c>
      <c r="CW1" s="214">
        <f t="shared" ref="CW1" si="30">CM1+1</f>
        <v>7</v>
      </c>
      <c r="CX1" s="214">
        <f t="shared" ref="CX1" si="31">CN1+1</f>
        <v>7</v>
      </c>
      <c r="CY1" s="214">
        <f t="shared" ref="CY1" si="32">CO1+1</f>
        <v>7</v>
      </c>
      <c r="CZ1" s="214">
        <f>CY1</f>
        <v>7</v>
      </c>
      <c r="DA1" s="214">
        <f>CQ1+1</f>
        <v>8</v>
      </c>
      <c r="DB1" s="214">
        <f t="shared" ref="DB1" si="33">CR1+1</f>
        <v>8</v>
      </c>
      <c r="DC1" s="214">
        <f t="shared" ref="DC1" si="34">CS1+1</f>
        <v>8</v>
      </c>
      <c r="DD1" s="214">
        <f t="shared" ref="DD1" si="35">CT1+1</f>
        <v>8</v>
      </c>
      <c r="DE1" s="214">
        <f t="shared" ref="DE1" si="36">CU1+1</f>
        <v>8</v>
      </c>
      <c r="DF1" s="214">
        <f t="shared" ref="DF1" si="37">CV1+1</f>
        <v>8</v>
      </c>
      <c r="DG1" s="214">
        <f t="shared" ref="DG1" si="38">CW1+1</f>
        <v>8</v>
      </c>
      <c r="DH1" s="214">
        <f t="shared" ref="DH1" si="39">CX1+1</f>
        <v>8</v>
      </c>
      <c r="DI1" s="214">
        <f t="shared" ref="DI1" si="40">CY1+1</f>
        <v>8</v>
      </c>
      <c r="DJ1" s="214">
        <f>DI1</f>
        <v>8</v>
      </c>
      <c r="DK1" s="214">
        <f>DA1+1</f>
        <v>9</v>
      </c>
      <c r="DL1" s="214">
        <f t="shared" ref="DL1" si="41">DB1+1</f>
        <v>9</v>
      </c>
      <c r="DM1" s="214">
        <f t="shared" ref="DM1" si="42">DC1+1</f>
        <v>9</v>
      </c>
      <c r="DN1" s="214">
        <f t="shared" ref="DN1" si="43">DD1+1</f>
        <v>9</v>
      </c>
      <c r="DO1" s="214">
        <f t="shared" ref="DO1" si="44">DE1+1</f>
        <v>9</v>
      </c>
      <c r="DP1" s="214">
        <f t="shared" ref="DP1" si="45">DF1+1</f>
        <v>9</v>
      </c>
      <c r="DQ1" s="214">
        <f t="shared" ref="DQ1" si="46">DG1+1</f>
        <v>9</v>
      </c>
      <c r="DR1" s="214">
        <f t="shared" ref="DR1" si="47">DH1+1</f>
        <v>9</v>
      </c>
      <c r="DS1" s="214">
        <f t="shared" ref="DS1" si="48">DI1+1</f>
        <v>9</v>
      </c>
      <c r="DT1" s="214">
        <f>DS1</f>
        <v>9</v>
      </c>
      <c r="DU1" s="214">
        <f>DK1+1</f>
        <v>10</v>
      </c>
      <c r="DV1" s="214">
        <f t="shared" ref="DV1" si="49">DL1+1</f>
        <v>10</v>
      </c>
      <c r="DW1" s="214">
        <f t="shared" ref="DW1" si="50">DM1+1</f>
        <v>10</v>
      </c>
      <c r="DX1" s="214">
        <f t="shared" ref="DX1" si="51">DN1+1</f>
        <v>10</v>
      </c>
      <c r="DY1" s="214">
        <f t="shared" ref="DY1" si="52">DO1+1</f>
        <v>10</v>
      </c>
      <c r="DZ1" s="214">
        <f t="shared" ref="DZ1" si="53">DP1+1</f>
        <v>10</v>
      </c>
      <c r="EA1" s="214">
        <f t="shared" ref="EA1" si="54">DQ1+1</f>
        <v>10</v>
      </c>
      <c r="EB1" s="214">
        <f t="shared" ref="EB1" si="55">DR1+1</f>
        <v>10</v>
      </c>
      <c r="EC1" s="214">
        <f t="shared" ref="EC1" si="56">DS1+1</f>
        <v>10</v>
      </c>
      <c r="ED1" s="214">
        <f>EC1</f>
        <v>10</v>
      </c>
      <c r="EE1" s="214">
        <f>DU1+1</f>
        <v>11</v>
      </c>
      <c r="EF1" s="214">
        <f t="shared" ref="EF1" si="57">DV1+1</f>
        <v>11</v>
      </c>
      <c r="EG1" s="214">
        <f t="shared" ref="EG1" si="58">DW1+1</f>
        <v>11</v>
      </c>
      <c r="EH1" s="214">
        <f t="shared" ref="EH1" si="59">DX1+1</f>
        <v>11</v>
      </c>
      <c r="EI1" s="214">
        <f t="shared" ref="EI1" si="60">DY1+1</f>
        <v>11</v>
      </c>
      <c r="EJ1" s="214">
        <f t="shared" ref="EJ1" si="61">DZ1+1</f>
        <v>11</v>
      </c>
      <c r="EK1" s="214">
        <f t="shared" ref="EK1" si="62">EA1+1</f>
        <v>11</v>
      </c>
      <c r="EL1" s="214">
        <f t="shared" ref="EL1" si="63">EB1+1</f>
        <v>11</v>
      </c>
      <c r="EM1" s="214">
        <f t="shared" ref="EM1" si="64">EC1+1</f>
        <v>11</v>
      </c>
      <c r="EN1" s="214">
        <f>EM1</f>
        <v>11</v>
      </c>
      <c r="EO1" s="214">
        <f>EE1+1</f>
        <v>12</v>
      </c>
      <c r="EP1" s="214">
        <f t="shared" ref="EP1" si="65">EF1+1</f>
        <v>12</v>
      </c>
      <c r="EQ1" s="214">
        <f t="shared" ref="EQ1" si="66">EG1+1</f>
        <v>12</v>
      </c>
      <c r="ER1" s="214">
        <f t="shared" ref="ER1" si="67">EH1+1</f>
        <v>12</v>
      </c>
      <c r="ES1" s="214">
        <f t="shared" ref="ES1" si="68">EI1+1</f>
        <v>12</v>
      </c>
      <c r="ET1" s="214">
        <f t="shared" ref="ET1" si="69">EJ1+1</f>
        <v>12</v>
      </c>
      <c r="EU1" s="214">
        <f t="shared" ref="EU1" si="70">EK1+1</f>
        <v>12</v>
      </c>
      <c r="EV1" s="214">
        <f t="shared" ref="EV1" si="71">EL1+1</f>
        <v>12</v>
      </c>
      <c r="EW1" s="214">
        <f t="shared" ref="EW1" si="72">EM1+1</f>
        <v>12</v>
      </c>
      <c r="EX1" s="214">
        <f>EW1</f>
        <v>12</v>
      </c>
      <c r="EY1" s="214">
        <f>EO1+1</f>
        <v>13</v>
      </c>
      <c r="EZ1" s="214">
        <f t="shared" ref="EZ1" si="73">EP1+1</f>
        <v>13</v>
      </c>
      <c r="FA1" s="214">
        <f t="shared" ref="FA1" si="74">EQ1+1</f>
        <v>13</v>
      </c>
      <c r="FB1" s="214">
        <f t="shared" ref="FB1" si="75">ER1+1</f>
        <v>13</v>
      </c>
      <c r="FC1" s="214">
        <f t="shared" ref="FC1" si="76">ES1+1</f>
        <v>13</v>
      </c>
      <c r="FD1" s="214">
        <f t="shared" ref="FD1" si="77">ET1+1</f>
        <v>13</v>
      </c>
      <c r="FE1" s="214">
        <f t="shared" ref="FE1" si="78">EU1+1</f>
        <v>13</v>
      </c>
      <c r="FF1" s="214">
        <f t="shared" ref="FF1" si="79">EV1+1</f>
        <v>13</v>
      </c>
      <c r="FG1" s="214">
        <f t="shared" ref="FG1" si="80">EW1+1</f>
        <v>13</v>
      </c>
      <c r="FH1" s="214">
        <f>FG1</f>
        <v>13</v>
      </c>
      <c r="FI1" s="214">
        <f>EY1+1</f>
        <v>14</v>
      </c>
      <c r="FJ1" s="214">
        <f t="shared" ref="FJ1" si="81">EZ1+1</f>
        <v>14</v>
      </c>
      <c r="FK1" s="214">
        <f t="shared" ref="FK1" si="82">FA1+1</f>
        <v>14</v>
      </c>
      <c r="FL1" s="214">
        <f t="shared" ref="FL1" si="83">FB1+1</f>
        <v>14</v>
      </c>
      <c r="FM1" s="214">
        <f t="shared" ref="FM1" si="84">FC1+1</f>
        <v>14</v>
      </c>
      <c r="FN1" s="214">
        <f t="shared" ref="FN1" si="85">FD1+1</f>
        <v>14</v>
      </c>
      <c r="FO1" s="214">
        <f t="shared" ref="FO1" si="86">FE1+1</f>
        <v>14</v>
      </c>
      <c r="FP1" s="214">
        <f t="shared" ref="FP1" si="87">FF1+1</f>
        <v>14</v>
      </c>
      <c r="FQ1" s="214">
        <f t="shared" ref="FQ1" si="88">FG1+1</f>
        <v>14</v>
      </c>
      <c r="FR1" s="214">
        <f>FQ1</f>
        <v>14</v>
      </c>
      <c r="FS1" s="214">
        <f>FI1+1</f>
        <v>15</v>
      </c>
      <c r="FT1" s="214">
        <f t="shared" ref="FT1" si="89">FJ1+1</f>
        <v>15</v>
      </c>
      <c r="FU1" s="214">
        <f t="shared" ref="FU1" si="90">FK1+1</f>
        <v>15</v>
      </c>
      <c r="FV1" s="214">
        <f t="shared" ref="FV1" si="91">FL1+1</f>
        <v>15</v>
      </c>
      <c r="FW1" s="214">
        <f t="shared" ref="FW1" si="92">FM1+1</f>
        <v>15</v>
      </c>
      <c r="FX1" s="214">
        <f t="shared" ref="FX1" si="93">FN1+1</f>
        <v>15</v>
      </c>
      <c r="FY1" s="214">
        <f t="shared" ref="FY1" si="94">FO1+1</f>
        <v>15</v>
      </c>
      <c r="FZ1" s="214">
        <f t="shared" ref="FZ1" si="95">FP1+1</f>
        <v>15</v>
      </c>
      <c r="GA1" s="214">
        <f t="shared" ref="GA1" si="96">FQ1+1</f>
        <v>15</v>
      </c>
      <c r="GB1" s="214">
        <f>GA1</f>
        <v>15</v>
      </c>
      <c r="GC1" s="214">
        <f>FS1+1</f>
        <v>16</v>
      </c>
      <c r="GD1" s="214">
        <f t="shared" ref="GD1" si="97">FT1+1</f>
        <v>16</v>
      </c>
      <c r="GE1" s="214">
        <f t="shared" ref="GE1" si="98">FU1+1</f>
        <v>16</v>
      </c>
      <c r="GF1" s="214">
        <f t="shared" ref="GF1" si="99">FV1+1</f>
        <v>16</v>
      </c>
      <c r="GG1" s="214">
        <f t="shared" ref="GG1" si="100">FW1+1</f>
        <v>16</v>
      </c>
      <c r="GH1" s="214">
        <f t="shared" ref="GH1" si="101">FX1+1</f>
        <v>16</v>
      </c>
      <c r="GI1" s="214">
        <f t="shared" ref="GI1" si="102">FY1+1</f>
        <v>16</v>
      </c>
      <c r="GJ1" s="214">
        <f t="shared" ref="GJ1" si="103">FZ1+1</f>
        <v>16</v>
      </c>
      <c r="GK1" s="214">
        <f t="shared" ref="GK1" si="104">GA1+1</f>
        <v>16</v>
      </c>
      <c r="GL1" s="214">
        <f>GK1</f>
        <v>16</v>
      </c>
      <c r="GM1" s="214">
        <f>GC1+1</f>
        <v>17</v>
      </c>
      <c r="GN1" s="214">
        <f t="shared" ref="GN1" si="105">GD1+1</f>
        <v>17</v>
      </c>
      <c r="GO1" s="214">
        <f t="shared" ref="GO1" si="106">GE1+1</f>
        <v>17</v>
      </c>
      <c r="GP1" s="214">
        <f t="shared" ref="GP1" si="107">GF1+1</f>
        <v>17</v>
      </c>
      <c r="GQ1" s="214">
        <f t="shared" ref="GQ1" si="108">GG1+1</f>
        <v>17</v>
      </c>
      <c r="GR1" s="214">
        <f t="shared" ref="GR1" si="109">GH1+1</f>
        <v>17</v>
      </c>
      <c r="GS1" s="214">
        <f t="shared" ref="GS1" si="110">GI1+1</f>
        <v>17</v>
      </c>
      <c r="GT1" s="214">
        <f t="shared" ref="GT1" si="111">GJ1+1</f>
        <v>17</v>
      </c>
      <c r="GU1" s="214">
        <f t="shared" ref="GU1" si="112">GK1+1</f>
        <v>17</v>
      </c>
      <c r="GV1" s="214">
        <f>GU1</f>
        <v>17</v>
      </c>
      <c r="GW1" s="214">
        <f>GM1+1</f>
        <v>18</v>
      </c>
      <c r="GX1" s="214">
        <f t="shared" ref="GX1" si="113">GN1+1</f>
        <v>18</v>
      </c>
      <c r="GY1" s="214">
        <f t="shared" ref="GY1" si="114">GO1+1</f>
        <v>18</v>
      </c>
      <c r="GZ1" s="214">
        <f t="shared" ref="GZ1" si="115">GP1+1</f>
        <v>18</v>
      </c>
      <c r="HA1" s="214">
        <f t="shared" ref="HA1" si="116">GQ1+1</f>
        <v>18</v>
      </c>
      <c r="HB1" s="214">
        <f t="shared" ref="HB1" si="117">GR1+1</f>
        <v>18</v>
      </c>
      <c r="HC1" s="214">
        <f t="shared" ref="HC1" si="118">GS1+1</f>
        <v>18</v>
      </c>
      <c r="HD1" s="214">
        <f t="shared" ref="HD1" si="119">GT1+1</f>
        <v>18</v>
      </c>
      <c r="HE1" s="214">
        <f t="shared" ref="HE1" si="120">GU1+1</f>
        <v>18</v>
      </c>
      <c r="HF1" s="214">
        <f>HE1</f>
        <v>18</v>
      </c>
      <c r="HG1" s="214">
        <f>GW1+1</f>
        <v>19</v>
      </c>
      <c r="HH1" s="214">
        <f t="shared" ref="HH1" si="121">GX1+1</f>
        <v>19</v>
      </c>
      <c r="HI1" s="214">
        <f t="shared" ref="HI1" si="122">GY1+1</f>
        <v>19</v>
      </c>
      <c r="HJ1" s="214">
        <f t="shared" ref="HJ1" si="123">GZ1+1</f>
        <v>19</v>
      </c>
      <c r="HK1" s="214">
        <f t="shared" ref="HK1" si="124">HA1+1</f>
        <v>19</v>
      </c>
      <c r="HL1" s="214">
        <f t="shared" ref="HL1" si="125">HB1+1</f>
        <v>19</v>
      </c>
      <c r="HM1" s="214">
        <f t="shared" ref="HM1" si="126">HC1+1</f>
        <v>19</v>
      </c>
      <c r="HN1" s="214">
        <f t="shared" ref="HN1" si="127">HD1+1</f>
        <v>19</v>
      </c>
      <c r="HO1" s="214">
        <f t="shared" ref="HO1" si="128">HE1+1</f>
        <v>19</v>
      </c>
      <c r="HP1" s="214">
        <f>HO1</f>
        <v>19</v>
      </c>
      <c r="HQ1" s="214">
        <f>HG1+1</f>
        <v>20</v>
      </c>
      <c r="HR1" s="214">
        <f t="shared" ref="HR1" si="129">HH1+1</f>
        <v>20</v>
      </c>
      <c r="HS1" s="214">
        <f t="shared" ref="HS1" si="130">HI1+1</f>
        <v>20</v>
      </c>
      <c r="HT1" s="214">
        <f t="shared" ref="HT1" si="131">HJ1+1</f>
        <v>20</v>
      </c>
      <c r="HU1" s="214">
        <f t="shared" ref="HU1" si="132">HK1+1</f>
        <v>20</v>
      </c>
      <c r="HV1" s="214">
        <f t="shared" ref="HV1" si="133">HL1+1</f>
        <v>20</v>
      </c>
      <c r="HW1" s="214">
        <f t="shared" ref="HW1" si="134">HM1+1</f>
        <v>20</v>
      </c>
      <c r="HX1" s="214">
        <f t="shared" ref="HX1" si="135">HN1+1</f>
        <v>20</v>
      </c>
      <c r="HY1" s="214">
        <f t="shared" ref="HY1" si="136">HO1+1</f>
        <v>20</v>
      </c>
      <c r="HZ1" s="214">
        <f>HY1</f>
        <v>20</v>
      </c>
      <c r="IA1" s="214">
        <f>HQ1+1</f>
        <v>21</v>
      </c>
      <c r="IB1" s="214">
        <f t="shared" ref="IB1" si="137">HR1+1</f>
        <v>21</v>
      </c>
      <c r="IC1" s="214">
        <f t="shared" ref="IC1" si="138">HS1+1</f>
        <v>21</v>
      </c>
      <c r="ID1" s="214">
        <f t="shared" ref="ID1" si="139">HT1+1</f>
        <v>21</v>
      </c>
      <c r="IE1" s="214">
        <f t="shared" ref="IE1" si="140">HU1+1</f>
        <v>21</v>
      </c>
      <c r="IF1" s="214">
        <f t="shared" ref="IF1" si="141">HV1+1</f>
        <v>21</v>
      </c>
      <c r="IG1" s="214">
        <f t="shared" ref="IG1" si="142">HW1+1</f>
        <v>21</v>
      </c>
      <c r="IH1" s="214">
        <f t="shared" ref="IH1" si="143">HX1+1</f>
        <v>21</v>
      </c>
      <c r="II1" s="214">
        <f t="shared" ref="II1" si="144">HY1+1</f>
        <v>21</v>
      </c>
      <c r="IJ1" s="214">
        <f>II1</f>
        <v>21</v>
      </c>
    </row>
    <row r="2" spans="1:244" s="213" customFormat="1" x14ac:dyDescent="0.2">
      <c r="B2" s="221" t="s">
        <v>229</v>
      </c>
      <c r="C2" s="214">
        <v>1</v>
      </c>
      <c r="D2" s="214"/>
      <c r="F2" s="214">
        <v>2</v>
      </c>
      <c r="G2" s="214">
        <v>4</v>
      </c>
      <c r="H2" s="214">
        <v>5</v>
      </c>
      <c r="I2" s="214">
        <v>6</v>
      </c>
      <c r="J2" s="218">
        <v>7</v>
      </c>
      <c r="K2" s="214">
        <v>8</v>
      </c>
      <c r="L2" s="214">
        <v>9</v>
      </c>
      <c r="M2" s="214">
        <v>10</v>
      </c>
      <c r="N2" s="214">
        <v>11</v>
      </c>
      <c r="O2" s="214">
        <v>12</v>
      </c>
      <c r="P2" s="214">
        <v>13</v>
      </c>
      <c r="Q2" s="214">
        <v>14</v>
      </c>
      <c r="R2" s="214">
        <v>15</v>
      </c>
      <c r="S2" s="216"/>
      <c r="T2" s="214"/>
      <c r="U2" s="217"/>
      <c r="V2" s="214"/>
      <c r="W2" s="214">
        <v>2</v>
      </c>
      <c r="X2" s="214">
        <v>3</v>
      </c>
      <c r="Y2" s="214">
        <v>4</v>
      </c>
      <c r="Z2" s="214">
        <v>5</v>
      </c>
      <c r="AA2" s="214">
        <v>6</v>
      </c>
      <c r="AB2" s="214">
        <v>7</v>
      </c>
      <c r="AC2" s="214">
        <v>8</v>
      </c>
      <c r="AD2" s="214">
        <v>9</v>
      </c>
      <c r="AE2" s="214">
        <v>10</v>
      </c>
      <c r="AF2" s="214">
        <v>11</v>
      </c>
      <c r="AG2" s="214"/>
      <c r="AH2" s="214"/>
      <c r="AI2" s="214">
        <v>2</v>
      </c>
      <c r="AJ2" s="214">
        <v>3</v>
      </c>
      <c r="AK2" s="214">
        <v>4</v>
      </c>
      <c r="AL2" s="214">
        <v>5</v>
      </c>
      <c r="AM2" s="214">
        <v>6</v>
      </c>
      <c r="AN2" s="214">
        <v>7</v>
      </c>
      <c r="AO2" s="214">
        <v>8</v>
      </c>
      <c r="AP2" s="214">
        <v>9</v>
      </c>
      <c r="AQ2" s="214">
        <v>10</v>
      </c>
      <c r="AR2" s="214"/>
      <c r="AS2" s="214">
        <v>2</v>
      </c>
      <c r="AT2" s="214">
        <v>3</v>
      </c>
      <c r="AU2" s="214">
        <v>4</v>
      </c>
      <c r="AV2" s="214">
        <v>5</v>
      </c>
      <c r="AW2" s="214">
        <v>6</v>
      </c>
      <c r="AX2" s="214">
        <v>7</v>
      </c>
      <c r="AY2" s="214">
        <v>8</v>
      </c>
      <c r="AZ2" s="214">
        <v>9</v>
      </c>
      <c r="BA2" s="214">
        <v>10</v>
      </c>
      <c r="BB2" s="214"/>
      <c r="BC2" s="214">
        <v>2</v>
      </c>
      <c r="BD2" s="214">
        <v>3</v>
      </c>
      <c r="BE2" s="214">
        <v>4</v>
      </c>
      <c r="BF2" s="214">
        <v>5</v>
      </c>
      <c r="BG2" s="214">
        <v>6</v>
      </c>
      <c r="BH2" s="214">
        <v>7</v>
      </c>
      <c r="BI2" s="214">
        <v>8</v>
      </c>
      <c r="BJ2" s="214">
        <v>9</v>
      </c>
      <c r="BK2" s="214">
        <v>10</v>
      </c>
      <c r="BL2" s="214"/>
      <c r="BM2" s="214">
        <v>2</v>
      </c>
      <c r="BN2" s="214">
        <v>3</v>
      </c>
      <c r="BO2" s="214">
        <v>4</v>
      </c>
      <c r="BP2" s="214">
        <v>5</v>
      </c>
      <c r="BQ2" s="214">
        <v>6</v>
      </c>
      <c r="BR2" s="214">
        <v>7</v>
      </c>
      <c r="BS2" s="214">
        <v>8</v>
      </c>
      <c r="BT2" s="214">
        <v>9</v>
      </c>
      <c r="BU2" s="214">
        <v>10</v>
      </c>
      <c r="BV2" s="214"/>
      <c r="BW2" s="214">
        <v>2</v>
      </c>
      <c r="BX2" s="214">
        <v>3</v>
      </c>
      <c r="BY2" s="214">
        <v>4</v>
      </c>
      <c r="BZ2" s="214">
        <v>5</v>
      </c>
      <c r="CA2" s="214">
        <v>6</v>
      </c>
      <c r="CB2" s="214">
        <v>7</v>
      </c>
      <c r="CC2" s="214">
        <v>8</v>
      </c>
      <c r="CD2" s="214">
        <v>9</v>
      </c>
      <c r="CE2" s="214">
        <v>10</v>
      </c>
      <c r="CF2" s="214"/>
      <c r="CG2" s="214">
        <v>2</v>
      </c>
      <c r="CH2" s="214">
        <v>3</v>
      </c>
      <c r="CI2" s="214">
        <v>4</v>
      </c>
      <c r="CJ2" s="214">
        <v>5</v>
      </c>
      <c r="CK2" s="214">
        <v>6</v>
      </c>
      <c r="CL2" s="214">
        <v>7</v>
      </c>
      <c r="CM2" s="214">
        <v>8</v>
      </c>
      <c r="CN2" s="214">
        <v>9</v>
      </c>
      <c r="CO2" s="214">
        <v>10</v>
      </c>
      <c r="CP2" s="214"/>
      <c r="CQ2" s="214">
        <v>2</v>
      </c>
      <c r="CR2" s="214">
        <v>3</v>
      </c>
      <c r="CS2" s="214">
        <v>4</v>
      </c>
      <c r="CT2" s="214">
        <v>5</v>
      </c>
      <c r="CU2" s="214">
        <v>6</v>
      </c>
      <c r="CV2" s="214">
        <v>7</v>
      </c>
      <c r="CW2" s="214">
        <v>8</v>
      </c>
      <c r="CX2" s="214">
        <v>9</v>
      </c>
      <c r="CY2" s="214">
        <v>10</v>
      </c>
      <c r="CZ2" s="214"/>
      <c r="DA2" s="214">
        <v>2</v>
      </c>
      <c r="DB2" s="214">
        <v>3</v>
      </c>
      <c r="DC2" s="214">
        <v>4</v>
      </c>
      <c r="DD2" s="214">
        <v>5</v>
      </c>
      <c r="DE2" s="214">
        <v>6</v>
      </c>
      <c r="DF2" s="214">
        <v>7</v>
      </c>
      <c r="DG2" s="214">
        <v>8</v>
      </c>
      <c r="DH2" s="214">
        <v>9</v>
      </c>
      <c r="DI2" s="214">
        <v>10</v>
      </c>
      <c r="DJ2" s="214"/>
      <c r="DK2" s="214">
        <v>2</v>
      </c>
      <c r="DL2" s="214">
        <v>3</v>
      </c>
      <c r="DM2" s="214">
        <v>4</v>
      </c>
      <c r="DN2" s="214">
        <v>5</v>
      </c>
      <c r="DO2" s="214">
        <v>6</v>
      </c>
      <c r="DP2" s="214">
        <v>7</v>
      </c>
      <c r="DQ2" s="214">
        <v>8</v>
      </c>
      <c r="DR2" s="214">
        <v>9</v>
      </c>
      <c r="DS2" s="214">
        <v>10</v>
      </c>
      <c r="DT2" s="214"/>
      <c r="DU2" s="214">
        <v>2</v>
      </c>
      <c r="DV2" s="214">
        <v>3</v>
      </c>
      <c r="DW2" s="214">
        <v>4</v>
      </c>
      <c r="DX2" s="214">
        <v>5</v>
      </c>
      <c r="DY2" s="214">
        <v>6</v>
      </c>
      <c r="DZ2" s="214">
        <v>7</v>
      </c>
      <c r="EA2" s="214">
        <v>8</v>
      </c>
      <c r="EB2" s="214">
        <v>9</v>
      </c>
      <c r="EC2" s="214">
        <v>10</v>
      </c>
      <c r="ED2" s="214"/>
      <c r="EE2" s="214">
        <v>2</v>
      </c>
      <c r="EF2" s="214">
        <v>3</v>
      </c>
      <c r="EG2" s="214">
        <v>4</v>
      </c>
      <c r="EH2" s="214">
        <v>5</v>
      </c>
      <c r="EI2" s="214">
        <v>6</v>
      </c>
      <c r="EJ2" s="214">
        <v>7</v>
      </c>
      <c r="EK2" s="214">
        <v>8</v>
      </c>
      <c r="EL2" s="214">
        <v>9</v>
      </c>
      <c r="EM2" s="214">
        <v>10</v>
      </c>
      <c r="EN2" s="214"/>
      <c r="EO2" s="214">
        <v>2</v>
      </c>
      <c r="EP2" s="214">
        <v>3</v>
      </c>
      <c r="EQ2" s="214">
        <v>4</v>
      </c>
      <c r="ER2" s="214">
        <v>5</v>
      </c>
      <c r="ES2" s="214">
        <v>6</v>
      </c>
      <c r="ET2" s="214">
        <v>7</v>
      </c>
      <c r="EU2" s="214">
        <v>8</v>
      </c>
      <c r="EV2" s="214">
        <v>9</v>
      </c>
      <c r="EW2" s="214">
        <v>10</v>
      </c>
      <c r="EX2" s="214"/>
      <c r="EY2" s="214">
        <v>2</v>
      </c>
      <c r="EZ2" s="214">
        <v>3</v>
      </c>
      <c r="FA2" s="214">
        <v>4</v>
      </c>
      <c r="FB2" s="214">
        <v>5</v>
      </c>
      <c r="FC2" s="214">
        <v>6</v>
      </c>
      <c r="FD2" s="214">
        <v>7</v>
      </c>
      <c r="FE2" s="214">
        <v>8</v>
      </c>
      <c r="FF2" s="214">
        <v>9</v>
      </c>
      <c r="FG2" s="214">
        <v>10</v>
      </c>
      <c r="FH2" s="214"/>
      <c r="FI2" s="214">
        <v>2</v>
      </c>
      <c r="FJ2" s="214">
        <v>3</v>
      </c>
      <c r="FK2" s="214">
        <v>4</v>
      </c>
      <c r="FL2" s="214">
        <v>5</v>
      </c>
      <c r="FM2" s="214">
        <v>6</v>
      </c>
      <c r="FN2" s="214">
        <v>7</v>
      </c>
      <c r="FO2" s="214">
        <v>8</v>
      </c>
      <c r="FP2" s="214">
        <v>9</v>
      </c>
      <c r="FQ2" s="214">
        <v>10</v>
      </c>
      <c r="FR2" s="214"/>
      <c r="FS2" s="214">
        <v>2</v>
      </c>
      <c r="FT2" s="214">
        <v>3</v>
      </c>
      <c r="FU2" s="214">
        <v>4</v>
      </c>
      <c r="FV2" s="214">
        <v>5</v>
      </c>
      <c r="FW2" s="214">
        <v>6</v>
      </c>
      <c r="FX2" s="214">
        <v>7</v>
      </c>
      <c r="FY2" s="214">
        <v>8</v>
      </c>
      <c r="FZ2" s="214">
        <v>9</v>
      </c>
      <c r="GA2" s="214">
        <v>10</v>
      </c>
      <c r="GB2" s="214"/>
      <c r="GC2" s="214">
        <v>2</v>
      </c>
      <c r="GD2" s="214">
        <v>3</v>
      </c>
      <c r="GE2" s="214">
        <v>4</v>
      </c>
      <c r="GF2" s="214">
        <v>5</v>
      </c>
      <c r="GG2" s="214">
        <v>6</v>
      </c>
      <c r="GH2" s="214">
        <v>7</v>
      </c>
      <c r="GI2" s="214">
        <v>8</v>
      </c>
      <c r="GJ2" s="214">
        <v>9</v>
      </c>
      <c r="GK2" s="214">
        <v>10</v>
      </c>
      <c r="GL2" s="214"/>
      <c r="GM2" s="214">
        <v>2</v>
      </c>
      <c r="GN2" s="214">
        <v>3</v>
      </c>
      <c r="GO2" s="214">
        <v>4</v>
      </c>
      <c r="GP2" s="214">
        <v>5</v>
      </c>
      <c r="GQ2" s="214">
        <v>6</v>
      </c>
      <c r="GR2" s="214">
        <v>7</v>
      </c>
      <c r="GS2" s="214">
        <v>8</v>
      </c>
      <c r="GT2" s="214">
        <v>9</v>
      </c>
      <c r="GU2" s="214">
        <v>10</v>
      </c>
      <c r="GV2" s="214"/>
      <c r="GW2" s="214">
        <v>2</v>
      </c>
      <c r="GX2" s="214">
        <v>3</v>
      </c>
      <c r="GY2" s="214">
        <v>4</v>
      </c>
      <c r="GZ2" s="214">
        <v>5</v>
      </c>
      <c r="HA2" s="214">
        <v>6</v>
      </c>
      <c r="HB2" s="214">
        <v>7</v>
      </c>
      <c r="HC2" s="214">
        <v>8</v>
      </c>
      <c r="HD2" s="214">
        <v>9</v>
      </c>
      <c r="HE2" s="214">
        <v>10</v>
      </c>
      <c r="HF2" s="214"/>
      <c r="HG2" s="214">
        <v>2</v>
      </c>
      <c r="HH2" s="214">
        <v>3</v>
      </c>
      <c r="HI2" s="214">
        <v>4</v>
      </c>
      <c r="HJ2" s="214">
        <v>5</v>
      </c>
      <c r="HK2" s="214">
        <v>6</v>
      </c>
      <c r="HL2" s="214">
        <v>7</v>
      </c>
      <c r="HM2" s="214">
        <v>8</v>
      </c>
      <c r="HN2" s="214">
        <v>9</v>
      </c>
      <c r="HO2" s="214">
        <v>10</v>
      </c>
      <c r="HP2" s="214"/>
      <c r="HQ2" s="214">
        <v>2</v>
      </c>
      <c r="HR2" s="214">
        <v>3</v>
      </c>
      <c r="HS2" s="214">
        <v>4</v>
      </c>
      <c r="HT2" s="214">
        <v>5</v>
      </c>
      <c r="HU2" s="214">
        <v>6</v>
      </c>
      <c r="HV2" s="214">
        <v>7</v>
      </c>
      <c r="HW2" s="214">
        <v>8</v>
      </c>
      <c r="HX2" s="214">
        <v>9</v>
      </c>
      <c r="HY2" s="214">
        <v>10</v>
      </c>
      <c r="HZ2" s="214"/>
      <c r="IA2" s="214">
        <v>2</v>
      </c>
      <c r="IB2" s="214">
        <v>3</v>
      </c>
      <c r="IC2" s="214">
        <v>4</v>
      </c>
      <c r="ID2" s="214">
        <v>5</v>
      </c>
      <c r="IE2" s="214">
        <v>6</v>
      </c>
      <c r="IF2" s="214">
        <v>7</v>
      </c>
      <c r="IG2" s="214">
        <v>8</v>
      </c>
      <c r="IH2" s="214">
        <v>9</v>
      </c>
      <c r="II2" s="214">
        <v>10</v>
      </c>
      <c r="IJ2" s="214"/>
    </row>
    <row r="3" spans="1:244" ht="35.1" customHeight="1" x14ac:dyDescent="0.2">
      <c r="G3" s="128" t="s">
        <v>239</v>
      </c>
      <c r="H3" s="128" t="s">
        <v>1</v>
      </c>
      <c r="I3" s="128" t="s">
        <v>228</v>
      </c>
      <c r="J3" s="129" t="s">
        <v>3</v>
      </c>
      <c r="K3" s="128" t="s">
        <v>94</v>
      </c>
      <c r="L3" s="128" t="s">
        <v>258</v>
      </c>
      <c r="M3" s="128" t="s">
        <v>257</v>
      </c>
      <c r="N3" s="128" t="s">
        <v>109</v>
      </c>
      <c r="O3" s="128" t="s">
        <v>106</v>
      </c>
      <c r="P3" s="130" t="s">
        <v>251</v>
      </c>
      <c r="Q3" s="130" t="s">
        <v>234</v>
      </c>
      <c r="R3" s="130" t="s">
        <v>252</v>
      </c>
      <c r="V3" s="79" t="s">
        <v>230</v>
      </c>
      <c r="W3" s="5" t="s">
        <v>0</v>
      </c>
      <c r="X3" s="6" t="s">
        <v>1</v>
      </c>
      <c r="Y3" s="6" t="s">
        <v>228</v>
      </c>
      <c r="Z3" s="6" t="s">
        <v>3</v>
      </c>
      <c r="AA3" s="6" t="s">
        <v>94</v>
      </c>
      <c r="AB3" s="6" t="s">
        <v>108</v>
      </c>
      <c r="AC3" s="6" t="s">
        <v>107</v>
      </c>
      <c r="AD3" s="6" t="s">
        <v>109</v>
      </c>
      <c r="AE3" s="6" t="s">
        <v>106</v>
      </c>
      <c r="AF3" s="115" t="s">
        <v>233</v>
      </c>
      <c r="AG3" s="115" t="s">
        <v>234</v>
      </c>
      <c r="AH3" s="125" t="s">
        <v>238</v>
      </c>
      <c r="AI3" s="5" t="s">
        <v>0</v>
      </c>
      <c r="AJ3" s="6" t="s">
        <v>1</v>
      </c>
      <c r="AK3" s="6" t="s">
        <v>228</v>
      </c>
      <c r="AL3" s="6" t="s">
        <v>3</v>
      </c>
      <c r="AM3" s="6" t="s">
        <v>94</v>
      </c>
      <c r="AN3" s="6" t="s">
        <v>108</v>
      </c>
      <c r="AO3" s="6" t="s">
        <v>107</v>
      </c>
      <c r="AP3" s="6" t="s">
        <v>109</v>
      </c>
      <c r="AQ3" s="6" t="s">
        <v>106</v>
      </c>
      <c r="AR3" s="125" t="s">
        <v>238</v>
      </c>
      <c r="AS3" s="5" t="s">
        <v>0</v>
      </c>
      <c r="AT3" s="6" t="s">
        <v>1</v>
      </c>
      <c r="AU3" s="6" t="s">
        <v>228</v>
      </c>
      <c r="AV3" s="6" t="s">
        <v>3</v>
      </c>
      <c r="AW3" s="6" t="s">
        <v>94</v>
      </c>
      <c r="AX3" s="6" t="s">
        <v>108</v>
      </c>
      <c r="AY3" s="6" t="s">
        <v>107</v>
      </c>
      <c r="AZ3" s="6" t="s">
        <v>109</v>
      </c>
      <c r="BA3" s="6" t="s">
        <v>106</v>
      </c>
      <c r="BB3" s="125" t="s">
        <v>238</v>
      </c>
      <c r="BC3" s="5" t="s">
        <v>0</v>
      </c>
      <c r="BD3" s="6" t="s">
        <v>1</v>
      </c>
      <c r="BE3" s="6" t="s">
        <v>228</v>
      </c>
      <c r="BF3" s="6" t="s">
        <v>3</v>
      </c>
      <c r="BG3" s="6" t="s">
        <v>94</v>
      </c>
      <c r="BH3" s="6" t="s">
        <v>108</v>
      </c>
      <c r="BI3" s="6" t="s">
        <v>107</v>
      </c>
      <c r="BJ3" s="6" t="s">
        <v>109</v>
      </c>
      <c r="BK3" s="6" t="s">
        <v>106</v>
      </c>
      <c r="BL3" s="125" t="s">
        <v>238</v>
      </c>
      <c r="BM3" s="5" t="s">
        <v>0</v>
      </c>
      <c r="BN3" s="6" t="s">
        <v>1</v>
      </c>
      <c r="BO3" s="6" t="s">
        <v>228</v>
      </c>
      <c r="BP3" s="6" t="s">
        <v>3</v>
      </c>
      <c r="BQ3" s="6" t="s">
        <v>94</v>
      </c>
      <c r="BR3" s="6" t="s">
        <v>108</v>
      </c>
      <c r="BS3" s="6" t="s">
        <v>107</v>
      </c>
      <c r="BT3" s="6" t="s">
        <v>109</v>
      </c>
      <c r="BU3" s="6" t="s">
        <v>106</v>
      </c>
      <c r="BV3" s="125" t="s">
        <v>238</v>
      </c>
      <c r="BW3" s="5" t="s">
        <v>0</v>
      </c>
      <c r="BX3" s="6" t="s">
        <v>1</v>
      </c>
      <c r="BY3" s="6" t="s">
        <v>228</v>
      </c>
      <c r="BZ3" s="6" t="s">
        <v>3</v>
      </c>
      <c r="CA3" s="6" t="s">
        <v>94</v>
      </c>
      <c r="CB3" s="6" t="s">
        <v>108</v>
      </c>
      <c r="CC3" s="6" t="s">
        <v>107</v>
      </c>
      <c r="CD3" s="6" t="s">
        <v>109</v>
      </c>
      <c r="CE3" s="6" t="s">
        <v>106</v>
      </c>
      <c r="CF3" s="125" t="s">
        <v>238</v>
      </c>
      <c r="CG3" s="5" t="s">
        <v>0</v>
      </c>
      <c r="CH3" s="6" t="s">
        <v>1</v>
      </c>
      <c r="CI3" s="6" t="s">
        <v>228</v>
      </c>
      <c r="CJ3" s="6" t="s">
        <v>3</v>
      </c>
      <c r="CK3" s="6" t="s">
        <v>94</v>
      </c>
      <c r="CL3" s="6" t="s">
        <v>108</v>
      </c>
      <c r="CM3" s="6" t="s">
        <v>107</v>
      </c>
      <c r="CN3" s="6" t="s">
        <v>109</v>
      </c>
      <c r="CO3" s="6" t="s">
        <v>106</v>
      </c>
      <c r="CP3" s="125" t="s">
        <v>238</v>
      </c>
      <c r="CQ3" s="5" t="s">
        <v>0</v>
      </c>
      <c r="CR3" s="6" t="s">
        <v>1</v>
      </c>
      <c r="CS3" s="6" t="s">
        <v>228</v>
      </c>
      <c r="CT3" s="6" t="s">
        <v>3</v>
      </c>
      <c r="CU3" s="6" t="s">
        <v>94</v>
      </c>
      <c r="CV3" s="6" t="s">
        <v>108</v>
      </c>
      <c r="CW3" s="6" t="s">
        <v>107</v>
      </c>
      <c r="CX3" s="6" t="s">
        <v>109</v>
      </c>
      <c r="CY3" s="6" t="s">
        <v>106</v>
      </c>
      <c r="CZ3" s="125" t="s">
        <v>238</v>
      </c>
      <c r="DA3" s="5" t="s">
        <v>0</v>
      </c>
      <c r="DB3" s="6" t="s">
        <v>1</v>
      </c>
      <c r="DC3" s="6" t="s">
        <v>228</v>
      </c>
      <c r="DD3" s="6" t="s">
        <v>3</v>
      </c>
      <c r="DE3" s="6" t="s">
        <v>94</v>
      </c>
      <c r="DF3" s="6" t="s">
        <v>108</v>
      </c>
      <c r="DG3" s="6" t="s">
        <v>107</v>
      </c>
      <c r="DH3" s="6" t="s">
        <v>109</v>
      </c>
      <c r="DI3" s="6" t="s">
        <v>106</v>
      </c>
      <c r="DJ3" s="125" t="s">
        <v>238</v>
      </c>
      <c r="DK3" s="5" t="s">
        <v>0</v>
      </c>
      <c r="DL3" s="6" t="s">
        <v>1</v>
      </c>
      <c r="DM3" s="6" t="s">
        <v>228</v>
      </c>
      <c r="DN3" s="6" t="s">
        <v>3</v>
      </c>
      <c r="DO3" s="6" t="s">
        <v>94</v>
      </c>
      <c r="DP3" s="6" t="s">
        <v>108</v>
      </c>
      <c r="DQ3" s="6" t="s">
        <v>107</v>
      </c>
      <c r="DR3" s="6" t="s">
        <v>109</v>
      </c>
      <c r="DS3" s="6" t="s">
        <v>106</v>
      </c>
      <c r="DT3" s="125" t="s">
        <v>238</v>
      </c>
      <c r="DU3" s="5" t="s">
        <v>0</v>
      </c>
      <c r="DV3" s="6" t="s">
        <v>1</v>
      </c>
      <c r="DW3" s="6" t="s">
        <v>228</v>
      </c>
      <c r="DX3" s="6" t="s">
        <v>3</v>
      </c>
      <c r="DY3" s="6" t="s">
        <v>94</v>
      </c>
      <c r="DZ3" s="6" t="s">
        <v>108</v>
      </c>
      <c r="EA3" s="6" t="s">
        <v>107</v>
      </c>
      <c r="EB3" s="6" t="s">
        <v>109</v>
      </c>
      <c r="EC3" s="6" t="s">
        <v>106</v>
      </c>
      <c r="ED3" s="125" t="s">
        <v>238</v>
      </c>
      <c r="EE3" s="5" t="s">
        <v>0</v>
      </c>
      <c r="EF3" s="6" t="s">
        <v>1</v>
      </c>
      <c r="EG3" s="6" t="s">
        <v>228</v>
      </c>
      <c r="EH3" s="6" t="s">
        <v>3</v>
      </c>
      <c r="EI3" s="6" t="s">
        <v>94</v>
      </c>
      <c r="EJ3" s="6" t="s">
        <v>108</v>
      </c>
      <c r="EK3" s="6" t="s">
        <v>107</v>
      </c>
      <c r="EL3" s="6" t="s">
        <v>109</v>
      </c>
      <c r="EM3" s="6" t="s">
        <v>106</v>
      </c>
      <c r="EN3" s="125" t="s">
        <v>238</v>
      </c>
      <c r="EO3" s="5" t="s">
        <v>0</v>
      </c>
      <c r="EP3" s="6" t="s">
        <v>1</v>
      </c>
      <c r="EQ3" s="6" t="s">
        <v>228</v>
      </c>
      <c r="ER3" s="6" t="s">
        <v>3</v>
      </c>
      <c r="ES3" s="6" t="s">
        <v>94</v>
      </c>
      <c r="ET3" s="6" t="s">
        <v>108</v>
      </c>
      <c r="EU3" s="6" t="s">
        <v>107</v>
      </c>
      <c r="EV3" s="6" t="s">
        <v>109</v>
      </c>
      <c r="EW3" s="6" t="s">
        <v>106</v>
      </c>
      <c r="EX3" s="125" t="s">
        <v>238</v>
      </c>
      <c r="EY3" s="5" t="s">
        <v>0</v>
      </c>
      <c r="EZ3" s="6" t="s">
        <v>1</v>
      </c>
      <c r="FA3" s="6" t="s">
        <v>228</v>
      </c>
      <c r="FB3" s="6" t="s">
        <v>3</v>
      </c>
      <c r="FC3" s="6" t="s">
        <v>94</v>
      </c>
      <c r="FD3" s="6" t="s">
        <v>108</v>
      </c>
      <c r="FE3" s="6" t="s">
        <v>107</v>
      </c>
      <c r="FF3" s="6" t="s">
        <v>109</v>
      </c>
      <c r="FG3" s="6" t="s">
        <v>106</v>
      </c>
      <c r="FH3" s="125" t="s">
        <v>238</v>
      </c>
      <c r="FI3" s="5" t="s">
        <v>0</v>
      </c>
      <c r="FJ3" s="6" t="s">
        <v>1</v>
      </c>
      <c r="FK3" s="6" t="s">
        <v>228</v>
      </c>
      <c r="FL3" s="6" t="s">
        <v>3</v>
      </c>
      <c r="FM3" s="6" t="s">
        <v>94</v>
      </c>
      <c r="FN3" s="6" t="s">
        <v>108</v>
      </c>
      <c r="FO3" s="6" t="s">
        <v>107</v>
      </c>
      <c r="FP3" s="6" t="s">
        <v>109</v>
      </c>
      <c r="FQ3" s="6" t="s">
        <v>106</v>
      </c>
      <c r="FR3" s="125" t="s">
        <v>238</v>
      </c>
      <c r="FS3" s="5" t="s">
        <v>0</v>
      </c>
      <c r="FT3" s="6" t="s">
        <v>1</v>
      </c>
      <c r="FU3" s="6" t="s">
        <v>228</v>
      </c>
      <c r="FV3" s="6" t="s">
        <v>3</v>
      </c>
      <c r="FW3" s="6" t="s">
        <v>94</v>
      </c>
      <c r="FX3" s="6" t="s">
        <v>108</v>
      </c>
      <c r="FY3" s="6" t="s">
        <v>107</v>
      </c>
      <c r="FZ3" s="6" t="s">
        <v>109</v>
      </c>
      <c r="GA3" s="6" t="s">
        <v>106</v>
      </c>
      <c r="GB3" s="125" t="s">
        <v>238</v>
      </c>
      <c r="GC3" s="5" t="s">
        <v>0</v>
      </c>
      <c r="GD3" s="6" t="s">
        <v>1</v>
      </c>
      <c r="GE3" s="6" t="s">
        <v>228</v>
      </c>
      <c r="GF3" s="6" t="s">
        <v>3</v>
      </c>
      <c r="GG3" s="6" t="s">
        <v>94</v>
      </c>
      <c r="GH3" s="6" t="s">
        <v>108</v>
      </c>
      <c r="GI3" s="6" t="s">
        <v>107</v>
      </c>
      <c r="GJ3" s="6" t="s">
        <v>109</v>
      </c>
      <c r="GK3" s="6" t="s">
        <v>106</v>
      </c>
      <c r="GL3" s="125" t="s">
        <v>238</v>
      </c>
      <c r="GM3" s="5" t="s">
        <v>0</v>
      </c>
      <c r="GN3" s="6" t="s">
        <v>1</v>
      </c>
      <c r="GO3" s="6" t="s">
        <v>228</v>
      </c>
      <c r="GP3" s="6" t="s">
        <v>3</v>
      </c>
      <c r="GQ3" s="6" t="s">
        <v>94</v>
      </c>
      <c r="GR3" s="6" t="s">
        <v>108</v>
      </c>
      <c r="GS3" s="6" t="s">
        <v>107</v>
      </c>
      <c r="GT3" s="6" t="s">
        <v>109</v>
      </c>
      <c r="GU3" s="6" t="s">
        <v>106</v>
      </c>
      <c r="GV3" s="125" t="s">
        <v>238</v>
      </c>
      <c r="GW3" s="5" t="s">
        <v>0</v>
      </c>
      <c r="GX3" s="6" t="s">
        <v>1</v>
      </c>
      <c r="GY3" s="6" t="s">
        <v>228</v>
      </c>
      <c r="GZ3" s="6" t="s">
        <v>3</v>
      </c>
      <c r="HA3" s="6" t="s">
        <v>94</v>
      </c>
      <c r="HB3" s="6" t="s">
        <v>108</v>
      </c>
      <c r="HC3" s="6" t="s">
        <v>107</v>
      </c>
      <c r="HD3" s="6" t="s">
        <v>109</v>
      </c>
      <c r="HE3" s="6" t="s">
        <v>106</v>
      </c>
      <c r="HF3" s="125" t="s">
        <v>238</v>
      </c>
      <c r="HG3" s="5" t="s">
        <v>0</v>
      </c>
      <c r="HH3" s="6" t="s">
        <v>1</v>
      </c>
      <c r="HI3" s="6" t="s">
        <v>228</v>
      </c>
      <c r="HJ3" s="6" t="s">
        <v>3</v>
      </c>
      <c r="HK3" s="6" t="s">
        <v>94</v>
      </c>
      <c r="HL3" s="6" t="s">
        <v>108</v>
      </c>
      <c r="HM3" s="6" t="s">
        <v>107</v>
      </c>
      <c r="HN3" s="6" t="s">
        <v>109</v>
      </c>
      <c r="HO3" s="6" t="s">
        <v>106</v>
      </c>
      <c r="HP3" s="125" t="s">
        <v>238</v>
      </c>
      <c r="HQ3" s="5" t="s">
        <v>0</v>
      </c>
      <c r="HR3" s="6" t="s">
        <v>1</v>
      </c>
      <c r="HS3" s="6" t="s">
        <v>228</v>
      </c>
      <c r="HT3" s="6" t="s">
        <v>3</v>
      </c>
      <c r="HU3" s="6" t="s">
        <v>94</v>
      </c>
      <c r="HV3" s="6" t="s">
        <v>108</v>
      </c>
      <c r="HW3" s="6" t="s">
        <v>107</v>
      </c>
      <c r="HX3" s="6" t="s">
        <v>109</v>
      </c>
      <c r="HY3" s="6" t="s">
        <v>106</v>
      </c>
      <c r="HZ3" s="125" t="s">
        <v>238</v>
      </c>
      <c r="IA3" s="5" t="s">
        <v>0</v>
      </c>
      <c r="IB3" s="6" t="s">
        <v>1</v>
      </c>
      <c r="IC3" s="6" t="s">
        <v>228</v>
      </c>
      <c r="ID3" s="6" t="s">
        <v>3</v>
      </c>
      <c r="IE3" s="6" t="s">
        <v>94</v>
      </c>
      <c r="IF3" s="6" t="s">
        <v>108</v>
      </c>
      <c r="IG3" s="6" t="s">
        <v>107</v>
      </c>
      <c r="IH3" s="6" t="s">
        <v>109</v>
      </c>
      <c r="II3" s="6" t="s">
        <v>106</v>
      </c>
      <c r="IJ3" s="125" t="s">
        <v>238</v>
      </c>
    </row>
    <row r="4" spans="1:244" x14ac:dyDescent="0.2">
      <c r="E4" s="83">
        <v>1</v>
      </c>
      <c r="F4" s="86" t="str">
        <f ca="1">IFERROR(VLOOKUP($E4,$T$4:$AE$98,F$2,0),"")</f>
        <v>Thib</v>
      </c>
      <c r="G4" s="83">
        <f ca="1">IFERROR(VLOOKUP($E4,$T$4:$AE$98,G$2,0),"")</f>
        <v>346</v>
      </c>
      <c r="H4" s="83">
        <f ca="1">IFERROR(VLOOKUP($E4,$T$4:$AE$98,H$2,0),"")</f>
        <v>331</v>
      </c>
      <c r="I4" s="83">
        <f ca="1">IFERROR(VLOOKUP($E4,$T$4:$AE$98,I$2,0),"")</f>
        <v>15</v>
      </c>
      <c r="J4" s="117">
        <f ca="1">IFERROR(VLOOKUP($E4,$T$4:$AE$98,J$2,0),"")</f>
        <v>29850</v>
      </c>
      <c r="K4" s="87">
        <f ca="1">IFERROR(ROUND(VLOOKUP($E4,$T$4:$AE$98,K$2,0)*2,0)/2,"")</f>
        <v>86.5</v>
      </c>
      <c r="L4" s="83">
        <f ca="1">IFERROR(VLOOKUP($E4,$T$4:$AE$98,L$2,0),"")</f>
        <v>178</v>
      </c>
      <c r="M4" s="83">
        <f ca="1">IFERROR(VLOOKUP($E4,$T$4:$AE$98,M$2,0),"")</f>
        <v>194</v>
      </c>
      <c r="N4" s="83">
        <f ca="1">IFERROR(VLOOKUP($E4,$T$4:$AE$98,N$2,0),"")</f>
        <v>84</v>
      </c>
      <c r="O4" s="83">
        <f ca="1">IFERROR(VLOOKUP($E4,$T$4:$AE$98,O$2,0),"")</f>
        <v>2</v>
      </c>
      <c r="P4" s="114">
        <f ca="1">IFERROR(VLOOKUP($E4,$T$4:$AF$98,P$2,0),"")</f>
        <v>0.79176201372997712</v>
      </c>
      <c r="Q4" s="83">
        <f ca="1">IFERROR(VLOOKUP($E4,$T$4:$AG$98,Q$2,0),"")</f>
        <v>20</v>
      </c>
      <c r="R4" s="114">
        <f ca="1">IFERROR(VLOOKUP($E4,$T$4:$AH$98,G$2,0)/VLOOKUP($E4,$T$4:$AH$98,R$2,0),"")</f>
        <v>0.83373493975903612</v>
      </c>
      <c r="T4" s="88">
        <f ca="1">RANK(V4,$V$4:$V$98,0)+COUNTIFS($V$4:$V4,V4)-1</f>
        <v>65</v>
      </c>
      <c r="U4" s="84" t="str">
        <f>Listes!X4</f>
        <v>Abib</v>
      </c>
      <c r="V4" s="89" cm="1">
        <f t="array" aca="1" ref="V4" ca="1">INDEX($W4:$AG4,$C$2)</f>
        <v>14</v>
      </c>
      <c r="W4" s="83">
        <f ca="1">SUMIFS($AI4:$II4,$AI$3:$II$3,W$3)</f>
        <v>14</v>
      </c>
      <c r="X4" s="83">
        <f t="shared" ref="X4:Z19" ca="1" si="145">SUMIFS($AI4:$II4,$AI$3:$II$3,X$3)</f>
        <v>12</v>
      </c>
      <c r="Y4" s="83">
        <f t="shared" ca="1" si="145"/>
        <v>2</v>
      </c>
      <c r="Z4" s="83">
        <f t="shared" ca="1" si="145"/>
        <v>940</v>
      </c>
      <c r="AA4" s="90">
        <f t="shared" ref="AA4:AA67" ca="1" si="146">IFERROR(Z4/W4,"")</f>
        <v>67.142857142857139</v>
      </c>
      <c r="AB4" s="83">
        <f ca="1">SUMIFS($AI4:$II4,$AI$3:$II$3,AB$3)</f>
        <v>1</v>
      </c>
      <c r="AC4" s="83">
        <f t="shared" ref="AC4:AE19" ca="1" si="147">SUMIFS($AI4:$II4,$AI$3:$II$3,AC$3)</f>
        <v>0</v>
      </c>
      <c r="AD4" s="83">
        <f t="shared" ca="1" si="147"/>
        <v>3</v>
      </c>
      <c r="AE4" s="83">
        <f t="shared" ca="1" si="147"/>
        <v>0</v>
      </c>
      <c r="AF4" s="116">
        <f t="shared" ref="AF4:AF35" ca="1" si="148">W4/$C$28</f>
        <v>3.2036613272311214E-2</v>
      </c>
      <c r="AG4" s="85">
        <f ca="1">COUNTIFS($AI4:$II4,"&gt;0",$AI$3:$II$3,"Match")</f>
        <v>1</v>
      </c>
      <c r="AH4" s="126">
        <f ca="1">SUMIFS($AI4:$IJ4,$AI$3:$IJ$3,AH$3)</f>
        <v>20</v>
      </c>
      <c r="AI4" s="83">
        <f t="shared" ref="AI4:AQ13" ca="1" si="149">IFERROR(IF(VLOOKUP(AI$1,$A$6:$C$26,3,0),VLOOKUP($U4,INDIRECT("'"&amp;SUBSTITUTE(VLOOKUP(AI$1,$A$6:$C$26,2,0),"Saison","Stats",1)&amp;"'!$A:$J"),AI$2,0),""),"")</f>
        <v>14</v>
      </c>
      <c r="AJ4" s="83">
        <f t="shared" ca="1" si="149"/>
        <v>12</v>
      </c>
      <c r="AK4" s="83">
        <f t="shared" ca="1" si="149"/>
        <v>2</v>
      </c>
      <c r="AL4" s="83">
        <f t="shared" ca="1" si="149"/>
        <v>940</v>
      </c>
      <c r="AM4" s="83">
        <f t="shared" ca="1" si="149"/>
        <v>67</v>
      </c>
      <c r="AN4" s="83">
        <f t="shared" ca="1" si="149"/>
        <v>1</v>
      </c>
      <c r="AO4" s="83">
        <f t="shared" ca="1" si="149"/>
        <v>0</v>
      </c>
      <c r="AP4" s="83">
        <f t="shared" ca="1" si="149"/>
        <v>3</v>
      </c>
      <c r="AQ4" s="83">
        <f t="shared" ca="1" si="149"/>
        <v>0</v>
      </c>
      <c r="AR4" s="126">
        <f ca="1">IFERROR(IF(VLOOKUP(AR$1,$A$6:$C$26,3,0),IF(ISNUMBER(AI4),SUMIFS('Stats Coachs'!$F$2:$F$29,'Stats Coachs'!$C$2:$C$29,VLOOKUP(AR$1,$A$6:$B$26,2,0)),""),""),"")</f>
        <v>20</v>
      </c>
      <c r="AS4" s="83" t="str">
        <f t="shared" ref="AS4:BA13" ca="1" si="150">IFERROR(IF(VLOOKUP(AS$1,$A$7:$C$26,3,0),VLOOKUP($U4,INDIRECT("'"&amp;SUBSTITUTE(VLOOKUP(AS$1,$A$7:$C$26,2,0),"Saison","Stats",1)&amp;"'!$A:$J"),AS$2,0),""),"")</f>
        <v/>
      </c>
      <c r="AT4" s="83" t="str">
        <f t="shared" ca="1" si="150"/>
        <v/>
      </c>
      <c r="AU4" s="83" t="str">
        <f t="shared" ca="1" si="150"/>
        <v/>
      </c>
      <c r="AV4" s="83" t="str">
        <f t="shared" ca="1" si="150"/>
        <v/>
      </c>
      <c r="AW4" s="83" t="str">
        <f t="shared" ca="1" si="150"/>
        <v/>
      </c>
      <c r="AX4" s="83" t="str">
        <f t="shared" ca="1" si="150"/>
        <v/>
      </c>
      <c r="AY4" s="83" t="str">
        <f t="shared" ca="1" si="150"/>
        <v/>
      </c>
      <c r="AZ4" s="83" t="str">
        <f t="shared" ca="1" si="150"/>
        <v/>
      </c>
      <c r="BA4" s="83" t="str">
        <f t="shared" ca="1" si="150"/>
        <v/>
      </c>
      <c r="BB4" s="126" t="str">
        <f ca="1">IFERROR(IF(VLOOKUP(BB$1,$A$7:$C$26,3,0),IF(ISNUMBER(AS4),SUMIFS('Stats Coachs'!$F$3:$F$29,'Stats Coachs'!$C$3:$C$29,VLOOKUP(BB$1,$A$7:$B$26,2,0)),""),""),"")</f>
        <v/>
      </c>
      <c r="BC4" s="83" t="str">
        <f t="shared" ref="BC4:BK13" ca="1" si="151">IFERROR(IF(VLOOKUP(BC$1,$A$7:$C$26,3,0),VLOOKUP($U4,INDIRECT("'"&amp;SUBSTITUTE(VLOOKUP(BC$1,$A$7:$C$26,2,0),"Saison","Stats",1)&amp;"'!$A:$J"),BC$2,0),""),"")</f>
        <v/>
      </c>
      <c r="BD4" s="83" t="str">
        <f t="shared" ca="1" si="151"/>
        <v/>
      </c>
      <c r="BE4" s="83" t="str">
        <f t="shared" ca="1" si="151"/>
        <v/>
      </c>
      <c r="BF4" s="83" t="str">
        <f t="shared" ca="1" si="151"/>
        <v/>
      </c>
      <c r="BG4" s="83" t="str">
        <f t="shared" ca="1" si="151"/>
        <v/>
      </c>
      <c r="BH4" s="83" t="str">
        <f t="shared" ca="1" si="151"/>
        <v/>
      </c>
      <c r="BI4" s="83" t="str">
        <f t="shared" ca="1" si="151"/>
        <v/>
      </c>
      <c r="BJ4" s="83" t="str">
        <f t="shared" ca="1" si="151"/>
        <v/>
      </c>
      <c r="BK4" s="83" t="str">
        <f t="shared" ca="1" si="151"/>
        <v/>
      </c>
      <c r="BL4" s="126" t="str">
        <f ca="1">IFERROR(IF(VLOOKUP(BL$1,$A$7:$C$26,3,0),IF(ISNUMBER(BC4),SUMIFS('Stats Coachs'!$F$3:$F$29,'Stats Coachs'!$C$3:$C$29,VLOOKUP(BL$1,$A$7:$B$26,2,0)),""),""),"")</f>
        <v/>
      </c>
      <c r="BM4" s="83" t="str">
        <f t="shared" ref="BM4:BU13" ca="1" si="152">IFERROR(IF(VLOOKUP(BM$1,$A$7:$C$26,3,0),VLOOKUP($U4,INDIRECT("'"&amp;SUBSTITUTE(VLOOKUP(BM$1,$A$7:$C$26,2,0),"Saison","Stats",1)&amp;"'!$A:$J"),BM$2,0),""),"")</f>
        <v/>
      </c>
      <c r="BN4" s="83" t="str">
        <f t="shared" ca="1" si="152"/>
        <v/>
      </c>
      <c r="BO4" s="83" t="str">
        <f t="shared" ca="1" si="152"/>
        <v/>
      </c>
      <c r="BP4" s="83" t="str">
        <f t="shared" ca="1" si="152"/>
        <v/>
      </c>
      <c r="BQ4" s="83" t="str">
        <f t="shared" ca="1" si="152"/>
        <v/>
      </c>
      <c r="BR4" s="83" t="str">
        <f t="shared" ca="1" si="152"/>
        <v/>
      </c>
      <c r="BS4" s="83" t="str">
        <f t="shared" ca="1" si="152"/>
        <v/>
      </c>
      <c r="BT4" s="83" t="str">
        <f t="shared" ca="1" si="152"/>
        <v/>
      </c>
      <c r="BU4" s="83" t="str">
        <f t="shared" ca="1" si="152"/>
        <v/>
      </c>
      <c r="BV4" s="126" t="str">
        <f ca="1">IFERROR(IF(VLOOKUP(BV$1,$A$7:$C$26,3,0),IF(ISNUMBER(BM4),SUMIFS('Stats Coachs'!$F$3:$F$29,'Stats Coachs'!$C$3:$C$29,VLOOKUP(BV$1,$A$7:$B$26,2,0)),""),""),"")</f>
        <v/>
      </c>
      <c r="BW4" s="83" t="str">
        <f t="shared" ref="BW4:CE13" ca="1" si="153">IFERROR(IF(VLOOKUP(BW$1,$A$7:$C$26,3,0),VLOOKUP($U4,INDIRECT("'"&amp;SUBSTITUTE(VLOOKUP(BW$1,$A$7:$C$26,2,0),"Saison","Stats",1)&amp;"'!$A:$J"),BW$2,0),""),"")</f>
        <v/>
      </c>
      <c r="BX4" s="83" t="str">
        <f t="shared" ca="1" si="153"/>
        <v/>
      </c>
      <c r="BY4" s="83" t="str">
        <f t="shared" ca="1" si="153"/>
        <v/>
      </c>
      <c r="BZ4" s="83" t="str">
        <f t="shared" ca="1" si="153"/>
        <v/>
      </c>
      <c r="CA4" s="83" t="str">
        <f t="shared" ca="1" si="153"/>
        <v/>
      </c>
      <c r="CB4" s="83" t="str">
        <f t="shared" ca="1" si="153"/>
        <v/>
      </c>
      <c r="CC4" s="83" t="str">
        <f t="shared" ca="1" si="153"/>
        <v/>
      </c>
      <c r="CD4" s="83" t="str">
        <f t="shared" ca="1" si="153"/>
        <v/>
      </c>
      <c r="CE4" s="83" t="str">
        <f t="shared" ca="1" si="153"/>
        <v/>
      </c>
      <c r="CF4" s="126" t="str">
        <f ca="1">IFERROR(IF(VLOOKUP(CF$1,$A$7:$C$26,3,0),IF(ISNUMBER(BW4),SUMIFS('Stats Coachs'!$F$3:$F$29,'Stats Coachs'!$C$3:$C$29,VLOOKUP(CF$1,$A$7:$B$26,2,0)),""),""),"")</f>
        <v/>
      </c>
      <c r="CG4" s="83" t="str">
        <f t="shared" ref="CG4:CO13" ca="1" si="154">IFERROR(IF(VLOOKUP(CG$1,$A$7:$C$26,3,0),VLOOKUP($U4,INDIRECT("'"&amp;SUBSTITUTE(VLOOKUP(CG$1,$A$7:$C$26,2,0),"Saison","Stats",1)&amp;"'!$A:$J"),CG$2,0),""),"")</f>
        <v/>
      </c>
      <c r="CH4" s="83" t="str">
        <f t="shared" ca="1" si="154"/>
        <v/>
      </c>
      <c r="CI4" s="83" t="str">
        <f t="shared" ca="1" si="154"/>
        <v/>
      </c>
      <c r="CJ4" s="83" t="str">
        <f t="shared" ca="1" si="154"/>
        <v/>
      </c>
      <c r="CK4" s="83" t="str">
        <f t="shared" ca="1" si="154"/>
        <v/>
      </c>
      <c r="CL4" s="83" t="str">
        <f t="shared" ca="1" si="154"/>
        <v/>
      </c>
      <c r="CM4" s="83" t="str">
        <f t="shared" ca="1" si="154"/>
        <v/>
      </c>
      <c r="CN4" s="83" t="str">
        <f t="shared" ca="1" si="154"/>
        <v/>
      </c>
      <c r="CO4" s="83" t="str">
        <f t="shared" ca="1" si="154"/>
        <v/>
      </c>
      <c r="CP4" s="126" t="str">
        <f ca="1">IFERROR(IF(VLOOKUP(CP$1,$A$7:$C$26,3,0),IF(ISNUMBER(CG4),SUMIFS('Stats Coachs'!$F$3:$F$29,'Stats Coachs'!$C$3:$C$29,VLOOKUP(CP$1,$A$7:$B$26,2,0)),""),""),"")</f>
        <v/>
      </c>
      <c r="CQ4" s="83" t="str">
        <f t="shared" ref="CQ4:CY13" ca="1" si="155">IFERROR(IF(VLOOKUP(CQ$1,$A$7:$C$26,3,0),VLOOKUP($U4,INDIRECT("'"&amp;SUBSTITUTE(VLOOKUP(CQ$1,$A$7:$C$26,2,0),"Saison","Stats",1)&amp;"'!$A:$J"),CQ$2,0),""),"")</f>
        <v/>
      </c>
      <c r="CR4" s="83" t="str">
        <f t="shared" ca="1" si="155"/>
        <v/>
      </c>
      <c r="CS4" s="83" t="str">
        <f t="shared" ca="1" si="155"/>
        <v/>
      </c>
      <c r="CT4" s="83" t="str">
        <f t="shared" ca="1" si="155"/>
        <v/>
      </c>
      <c r="CU4" s="83" t="str">
        <f t="shared" ca="1" si="155"/>
        <v/>
      </c>
      <c r="CV4" s="83" t="str">
        <f t="shared" ca="1" si="155"/>
        <v/>
      </c>
      <c r="CW4" s="83" t="str">
        <f t="shared" ca="1" si="155"/>
        <v/>
      </c>
      <c r="CX4" s="83" t="str">
        <f t="shared" ca="1" si="155"/>
        <v/>
      </c>
      <c r="CY4" s="83" t="str">
        <f t="shared" ca="1" si="155"/>
        <v/>
      </c>
      <c r="CZ4" s="126" t="str">
        <f ca="1">IFERROR(IF(VLOOKUP(CZ$1,$A$7:$C$26,3,0),IF(ISNUMBER(CQ4),SUMIFS('Stats Coachs'!$F$3:$F$29,'Stats Coachs'!$C$3:$C$29,VLOOKUP(CZ$1,$A$7:$B$26,2,0)),""),""),"")</f>
        <v/>
      </c>
      <c r="DA4" s="83" t="str">
        <f t="shared" ref="DA4:DI13" ca="1" si="156">IFERROR(IF(VLOOKUP(DA$1,$A$7:$C$26,3,0),VLOOKUP($U4,INDIRECT("'"&amp;SUBSTITUTE(VLOOKUP(DA$1,$A$7:$C$26,2,0),"Saison","Stats",1)&amp;"'!$A:$J"),DA$2,0),""),"")</f>
        <v/>
      </c>
      <c r="DB4" s="83" t="str">
        <f t="shared" ca="1" si="156"/>
        <v/>
      </c>
      <c r="DC4" s="83" t="str">
        <f t="shared" ca="1" si="156"/>
        <v/>
      </c>
      <c r="DD4" s="83" t="str">
        <f t="shared" ca="1" si="156"/>
        <v/>
      </c>
      <c r="DE4" s="83" t="str">
        <f t="shared" ca="1" si="156"/>
        <v/>
      </c>
      <c r="DF4" s="83" t="str">
        <f t="shared" ca="1" si="156"/>
        <v/>
      </c>
      <c r="DG4" s="83" t="str">
        <f t="shared" ca="1" si="156"/>
        <v/>
      </c>
      <c r="DH4" s="83" t="str">
        <f t="shared" ca="1" si="156"/>
        <v/>
      </c>
      <c r="DI4" s="83" t="str">
        <f t="shared" ca="1" si="156"/>
        <v/>
      </c>
      <c r="DJ4" s="126" t="str">
        <f ca="1">IFERROR(IF(VLOOKUP(DJ$1,$A$7:$C$26,3,0),IF(ISNUMBER(DA4),SUMIFS('Stats Coachs'!$F$3:$F$29,'Stats Coachs'!$C$3:$C$29,VLOOKUP(DJ$1,$A$7:$B$26,2,0)),""),""),"")</f>
        <v/>
      </c>
      <c r="DK4" s="83" t="str">
        <f t="shared" ref="DK4:DS13" ca="1" si="157">IFERROR(IF(VLOOKUP(DK$1,$A$7:$C$26,3,0),VLOOKUP($U4,INDIRECT("'"&amp;SUBSTITUTE(VLOOKUP(DK$1,$A$7:$C$26,2,0),"Saison","Stats",1)&amp;"'!$A:$J"),DK$2,0),""),"")</f>
        <v/>
      </c>
      <c r="DL4" s="83" t="str">
        <f t="shared" ca="1" si="157"/>
        <v/>
      </c>
      <c r="DM4" s="83" t="str">
        <f t="shared" ca="1" si="157"/>
        <v/>
      </c>
      <c r="DN4" s="83" t="str">
        <f t="shared" ca="1" si="157"/>
        <v/>
      </c>
      <c r="DO4" s="83" t="str">
        <f t="shared" ca="1" si="157"/>
        <v/>
      </c>
      <c r="DP4" s="83" t="str">
        <f t="shared" ca="1" si="157"/>
        <v/>
      </c>
      <c r="DQ4" s="83" t="str">
        <f t="shared" ca="1" si="157"/>
        <v/>
      </c>
      <c r="DR4" s="83" t="str">
        <f t="shared" ca="1" si="157"/>
        <v/>
      </c>
      <c r="DS4" s="83" t="str">
        <f t="shared" ca="1" si="157"/>
        <v/>
      </c>
      <c r="DT4" s="126" t="str">
        <f ca="1">IFERROR(IF(VLOOKUP(DT$1,$A$7:$C$26,3,0),IF(ISNUMBER(DK4),SUMIFS('Stats Coachs'!$F$3:$F$29,'Stats Coachs'!$C$3:$C$29,VLOOKUP(DT$1,$A$7:$B$26,2,0)),""),""),"")</f>
        <v/>
      </c>
      <c r="DU4" s="83" t="str">
        <f t="shared" ref="DU4:EC13" ca="1" si="158">IFERROR(IF(VLOOKUP(DU$1,$A$7:$C$26,3,0),VLOOKUP($U4,INDIRECT("'"&amp;SUBSTITUTE(VLOOKUP(DU$1,$A$7:$C$26,2,0),"Saison","Stats",1)&amp;"'!$A:$J"),DU$2,0),""),"")</f>
        <v/>
      </c>
      <c r="DV4" s="83" t="str">
        <f t="shared" ca="1" si="158"/>
        <v/>
      </c>
      <c r="DW4" s="83" t="str">
        <f t="shared" ca="1" si="158"/>
        <v/>
      </c>
      <c r="DX4" s="83" t="str">
        <f t="shared" ca="1" si="158"/>
        <v/>
      </c>
      <c r="DY4" s="83" t="str">
        <f t="shared" ca="1" si="158"/>
        <v/>
      </c>
      <c r="DZ4" s="83" t="str">
        <f t="shared" ca="1" si="158"/>
        <v/>
      </c>
      <c r="EA4" s="83" t="str">
        <f t="shared" ca="1" si="158"/>
        <v/>
      </c>
      <c r="EB4" s="83" t="str">
        <f t="shared" ca="1" si="158"/>
        <v/>
      </c>
      <c r="EC4" s="83" t="str">
        <f t="shared" ca="1" si="158"/>
        <v/>
      </c>
      <c r="ED4" s="126" t="str">
        <f ca="1">IFERROR(IF(VLOOKUP(ED$1,$A$7:$C$26,3,0),IF(ISNUMBER(DU4),SUMIFS('Stats Coachs'!$F$3:$F$29,'Stats Coachs'!$C$3:$C$29,VLOOKUP(ED$1,$A$7:$B$26,2,0)),""),""),"")</f>
        <v/>
      </c>
      <c r="EE4" s="83" t="str">
        <f t="shared" ref="EE4:EM13" ca="1" si="159">IFERROR(IF(VLOOKUP(EE$1,$A$7:$C$26,3,0),VLOOKUP($U4,INDIRECT("'"&amp;SUBSTITUTE(VLOOKUP(EE$1,$A$7:$C$26,2,0),"Saison","Stats",1)&amp;"'!$A:$J"),EE$2,0),""),"")</f>
        <v/>
      </c>
      <c r="EF4" s="83" t="str">
        <f t="shared" ca="1" si="159"/>
        <v/>
      </c>
      <c r="EG4" s="83" t="str">
        <f t="shared" ca="1" si="159"/>
        <v/>
      </c>
      <c r="EH4" s="83" t="str">
        <f t="shared" ca="1" si="159"/>
        <v/>
      </c>
      <c r="EI4" s="83" t="str">
        <f t="shared" ca="1" si="159"/>
        <v/>
      </c>
      <c r="EJ4" s="83" t="str">
        <f t="shared" ca="1" si="159"/>
        <v/>
      </c>
      <c r="EK4" s="83" t="str">
        <f t="shared" ca="1" si="159"/>
        <v/>
      </c>
      <c r="EL4" s="83" t="str">
        <f t="shared" ca="1" si="159"/>
        <v/>
      </c>
      <c r="EM4" s="83" t="str">
        <f t="shared" ca="1" si="159"/>
        <v/>
      </c>
      <c r="EN4" s="126" t="str">
        <f ca="1">IFERROR(IF(VLOOKUP(EN$1,$A$7:$C$26,3,0),IF(ISNUMBER(EE4),SUMIFS('Stats Coachs'!$F$3:$F$29,'Stats Coachs'!$C$3:$C$29,VLOOKUP(EN$1,$A$7:$B$26,2,0)),""),""),"")</f>
        <v/>
      </c>
      <c r="EO4" s="83" t="str">
        <f t="shared" ref="EO4:EW13" ca="1" si="160">IFERROR(IF(VLOOKUP(EO$1,$A$7:$C$26,3,0),VLOOKUP($U4,INDIRECT("'"&amp;SUBSTITUTE(VLOOKUP(EO$1,$A$7:$C$26,2,0),"Saison","Stats",1)&amp;"'!$A:$J"),EO$2,0),""),"")</f>
        <v/>
      </c>
      <c r="EP4" s="83" t="str">
        <f t="shared" ca="1" si="160"/>
        <v/>
      </c>
      <c r="EQ4" s="83" t="str">
        <f t="shared" ca="1" si="160"/>
        <v/>
      </c>
      <c r="ER4" s="83" t="str">
        <f t="shared" ca="1" si="160"/>
        <v/>
      </c>
      <c r="ES4" s="83" t="str">
        <f t="shared" ca="1" si="160"/>
        <v/>
      </c>
      <c r="ET4" s="83" t="str">
        <f t="shared" ca="1" si="160"/>
        <v/>
      </c>
      <c r="EU4" s="83" t="str">
        <f t="shared" ca="1" si="160"/>
        <v/>
      </c>
      <c r="EV4" s="83" t="str">
        <f t="shared" ca="1" si="160"/>
        <v/>
      </c>
      <c r="EW4" s="83" t="str">
        <f t="shared" ca="1" si="160"/>
        <v/>
      </c>
      <c r="EX4" s="126" t="str">
        <f ca="1">IFERROR(IF(VLOOKUP(EX$1,$A$7:$C$26,3,0),IF(ISNUMBER(EO4),SUMIFS('Stats Coachs'!$F$3:$F$29,'Stats Coachs'!$C$3:$C$29,VLOOKUP(EX$1,$A$7:$B$26,2,0)),""),""),"")</f>
        <v/>
      </c>
      <c r="EY4" s="83" t="str">
        <f t="shared" ref="EY4:FG13" ca="1" si="161">IFERROR(IF(VLOOKUP(EY$1,$A$7:$C$26,3,0),VLOOKUP($U4,INDIRECT("'"&amp;SUBSTITUTE(VLOOKUP(EY$1,$A$7:$C$26,2,0),"Saison","Stats",1)&amp;"'!$A:$J"),EY$2,0),""),"")</f>
        <v/>
      </c>
      <c r="EZ4" s="83" t="str">
        <f t="shared" ca="1" si="161"/>
        <v/>
      </c>
      <c r="FA4" s="83" t="str">
        <f t="shared" ca="1" si="161"/>
        <v/>
      </c>
      <c r="FB4" s="83" t="str">
        <f t="shared" ca="1" si="161"/>
        <v/>
      </c>
      <c r="FC4" s="83" t="str">
        <f t="shared" ca="1" si="161"/>
        <v/>
      </c>
      <c r="FD4" s="83" t="str">
        <f t="shared" ca="1" si="161"/>
        <v/>
      </c>
      <c r="FE4" s="83" t="str">
        <f t="shared" ca="1" si="161"/>
        <v/>
      </c>
      <c r="FF4" s="83" t="str">
        <f t="shared" ca="1" si="161"/>
        <v/>
      </c>
      <c r="FG4" s="83" t="str">
        <f t="shared" ca="1" si="161"/>
        <v/>
      </c>
      <c r="FH4" s="126" t="str">
        <f ca="1">IFERROR(IF(VLOOKUP(FH$1,$A$7:$C$26,3,0),IF(ISNUMBER(EY4),SUMIFS('Stats Coachs'!$F$3:$F$29,'Stats Coachs'!$C$3:$C$29,VLOOKUP(FH$1,$A$7:$B$26,2,0)),""),""),"")</f>
        <v/>
      </c>
      <c r="FI4" s="83" t="str">
        <f t="shared" ref="FI4:FQ13" ca="1" si="162">IFERROR(IF(VLOOKUP(FI$1,$A$7:$C$26,3,0),VLOOKUP($U4,INDIRECT("'"&amp;SUBSTITUTE(VLOOKUP(FI$1,$A$7:$C$26,2,0),"Saison","Stats",1)&amp;"'!$A:$J"),FI$2,0),""),"")</f>
        <v/>
      </c>
      <c r="FJ4" s="83" t="str">
        <f t="shared" ca="1" si="162"/>
        <v/>
      </c>
      <c r="FK4" s="83" t="str">
        <f t="shared" ca="1" si="162"/>
        <v/>
      </c>
      <c r="FL4" s="83" t="str">
        <f t="shared" ca="1" si="162"/>
        <v/>
      </c>
      <c r="FM4" s="83" t="str">
        <f t="shared" ca="1" si="162"/>
        <v/>
      </c>
      <c r="FN4" s="83" t="str">
        <f t="shared" ca="1" si="162"/>
        <v/>
      </c>
      <c r="FO4" s="83" t="str">
        <f t="shared" ca="1" si="162"/>
        <v/>
      </c>
      <c r="FP4" s="83" t="str">
        <f t="shared" ca="1" si="162"/>
        <v/>
      </c>
      <c r="FQ4" s="83" t="str">
        <f t="shared" ca="1" si="162"/>
        <v/>
      </c>
      <c r="FR4" s="126" t="str">
        <f ca="1">IFERROR(IF(VLOOKUP(FR$1,$A$7:$C$26,3,0),IF(ISNUMBER(FI4),SUMIFS('Stats Coachs'!$F$3:$F$29,'Stats Coachs'!$C$3:$C$29,VLOOKUP(FR$1,$A$7:$B$26,2,0)),""),""),"")</f>
        <v/>
      </c>
      <c r="FS4" s="83" t="str">
        <f t="shared" ref="FS4:GA13" ca="1" si="163">IFERROR(IF(VLOOKUP(FS$1,$A$7:$C$26,3,0),VLOOKUP($U4,INDIRECT("'"&amp;SUBSTITUTE(VLOOKUP(FS$1,$A$7:$C$26,2,0),"Saison","Stats",1)&amp;"'!$A:$J"),FS$2,0),""),"")</f>
        <v/>
      </c>
      <c r="FT4" s="83" t="str">
        <f t="shared" ca="1" si="163"/>
        <v/>
      </c>
      <c r="FU4" s="83" t="str">
        <f t="shared" ca="1" si="163"/>
        <v/>
      </c>
      <c r="FV4" s="83" t="str">
        <f t="shared" ca="1" si="163"/>
        <v/>
      </c>
      <c r="FW4" s="83" t="str">
        <f t="shared" ca="1" si="163"/>
        <v/>
      </c>
      <c r="FX4" s="83" t="str">
        <f t="shared" ca="1" si="163"/>
        <v/>
      </c>
      <c r="FY4" s="83" t="str">
        <f t="shared" ca="1" si="163"/>
        <v/>
      </c>
      <c r="FZ4" s="83" t="str">
        <f t="shared" ca="1" si="163"/>
        <v/>
      </c>
      <c r="GA4" s="83" t="str">
        <f t="shared" ca="1" si="163"/>
        <v/>
      </c>
      <c r="GB4" s="126" t="str">
        <f ca="1">IFERROR(IF(VLOOKUP(GB$1,$A$7:$C$26,3,0),IF(ISNUMBER(FS4),SUMIFS('Stats Coachs'!$F$3:$F$29,'Stats Coachs'!$C$3:$C$29,VLOOKUP(GB$1,$A$7:$B$26,2,0)),""),""),"")</f>
        <v/>
      </c>
      <c r="GC4" s="83" t="str">
        <f t="shared" ref="GC4:GK13" ca="1" si="164">IFERROR(IF(VLOOKUP(GC$1,$A$7:$C$26,3,0),VLOOKUP($U4,INDIRECT("'"&amp;SUBSTITUTE(VLOOKUP(GC$1,$A$7:$C$26,2,0),"Saison","Stats",1)&amp;"'!$A:$J"),GC$2,0),""),"")</f>
        <v/>
      </c>
      <c r="GD4" s="83" t="str">
        <f t="shared" ca="1" si="164"/>
        <v/>
      </c>
      <c r="GE4" s="83" t="str">
        <f t="shared" ca="1" si="164"/>
        <v/>
      </c>
      <c r="GF4" s="83" t="str">
        <f t="shared" ca="1" si="164"/>
        <v/>
      </c>
      <c r="GG4" s="83" t="str">
        <f t="shared" ca="1" si="164"/>
        <v/>
      </c>
      <c r="GH4" s="83" t="str">
        <f t="shared" ca="1" si="164"/>
        <v/>
      </c>
      <c r="GI4" s="83" t="str">
        <f t="shared" ca="1" si="164"/>
        <v/>
      </c>
      <c r="GJ4" s="83" t="str">
        <f t="shared" ca="1" si="164"/>
        <v/>
      </c>
      <c r="GK4" s="83" t="str">
        <f t="shared" ca="1" si="164"/>
        <v/>
      </c>
      <c r="GL4" s="126" t="str">
        <f ca="1">IFERROR(IF(VLOOKUP(GL$1,$A$7:$C$26,3,0),IF(ISNUMBER(GC4),SUMIFS('Stats Coachs'!$F$3:$F$29,'Stats Coachs'!$C$3:$C$29,VLOOKUP(GL$1,$A$7:$B$26,2,0)),""),""),"")</f>
        <v/>
      </c>
      <c r="GM4" s="83" t="str">
        <f t="shared" ref="GM4:GU13" ca="1" si="165">IFERROR(IF(VLOOKUP(GM$1,$A$7:$C$26,3,0),VLOOKUP($U4,INDIRECT("'"&amp;SUBSTITUTE(VLOOKUP(GM$1,$A$7:$C$26,2,0),"Saison","Stats",1)&amp;"'!$A:$J"),GM$2,0),""),"")</f>
        <v/>
      </c>
      <c r="GN4" s="83" t="str">
        <f t="shared" ca="1" si="165"/>
        <v/>
      </c>
      <c r="GO4" s="83" t="str">
        <f t="shared" ca="1" si="165"/>
        <v/>
      </c>
      <c r="GP4" s="83" t="str">
        <f t="shared" ca="1" si="165"/>
        <v/>
      </c>
      <c r="GQ4" s="83" t="str">
        <f t="shared" ca="1" si="165"/>
        <v/>
      </c>
      <c r="GR4" s="83" t="str">
        <f t="shared" ca="1" si="165"/>
        <v/>
      </c>
      <c r="GS4" s="83" t="str">
        <f t="shared" ca="1" si="165"/>
        <v/>
      </c>
      <c r="GT4" s="83" t="str">
        <f t="shared" ca="1" si="165"/>
        <v/>
      </c>
      <c r="GU4" s="83" t="str">
        <f t="shared" ca="1" si="165"/>
        <v/>
      </c>
      <c r="GV4" s="126" t="str">
        <f ca="1">IFERROR(IF(VLOOKUP(GV$1,$A$7:$C$26,3,0),IF(ISNUMBER(GM4),SUMIFS('Stats Coachs'!$F$3:$F$29,'Stats Coachs'!$C$3:$C$29,VLOOKUP(GV$1,$A$7:$B$26,2,0)),""),""),"")</f>
        <v/>
      </c>
      <c r="GW4" s="83" t="str">
        <f t="shared" ref="GW4:HE13" ca="1" si="166">IFERROR(IF(VLOOKUP(GW$1,$A$7:$C$26,3,0),VLOOKUP($U4,INDIRECT("'"&amp;SUBSTITUTE(VLOOKUP(GW$1,$A$7:$C$26,2,0),"Saison","Stats",1)&amp;"'!$A:$J"),GW$2,0),""),"")</f>
        <v/>
      </c>
      <c r="GX4" s="83" t="str">
        <f t="shared" ca="1" si="166"/>
        <v/>
      </c>
      <c r="GY4" s="83" t="str">
        <f t="shared" ca="1" si="166"/>
        <v/>
      </c>
      <c r="GZ4" s="83" t="str">
        <f t="shared" ca="1" si="166"/>
        <v/>
      </c>
      <c r="HA4" s="83" t="str">
        <f t="shared" ca="1" si="166"/>
        <v/>
      </c>
      <c r="HB4" s="83" t="str">
        <f t="shared" ca="1" si="166"/>
        <v/>
      </c>
      <c r="HC4" s="83" t="str">
        <f t="shared" ca="1" si="166"/>
        <v/>
      </c>
      <c r="HD4" s="83" t="str">
        <f t="shared" ca="1" si="166"/>
        <v/>
      </c>
      <c r="HE4" s="83" t="str">
        <f t="shared" ca="1" si="166"/>
        <v/>
      </c>
      <c r="HF4" s="126" t="str">
        <f ca="1">IFERROR(IF(VLOOKUP(HF$1,$A$7:$C$26,3,0),IF(ISNUMBER(GW4),SUMIFS('Stats Coachs'!$F$3:$F$29,'Stats Coachs'!$C$3:$C$29,VLOOKUP(HF$1,$A$7:$B$26,2,0)),""),""),"")</f>
        <v/>
      </c>
      <c r="HG4" s="83" t="str">
        <f t="shared" ref="HG4:HO13" ca="1" si="167">IFERROR(IF(VLOOKUP(HG$1,$A$7:$C$26,3,0),VLOOKUP($U4,INDIRECT("'"&amp;SUBSTITUTE(VLOOKUP(HG$1,$A$7:$C$26,2,0),"Saison","Stats",1)&amp;"'!$A:$J"),HG$2,0),""),"")</f>
        <v/>
      </c>
      <c r="HH4" s="83" t="str">
        <f t="shared" ca="1" si="167"/>
        <v/>
      </c>
      <c r="HI4" s="83" t="str">
        <f t="shared" ca="1" si="167"/>
        <v/>
      </c>
      <c r="HJ4" s="83" t="str">
        <f t="shared" ca="1" si="167"/>
        <v/>
      </c>
      <c r="HK4" s="83" t="str">
        <f t="shared" ca="1" si="167"/>
        <v/>
      </c>
      <c r="HL4" s="83" t="str">
        <f t="shared" ca="1" si="167"/>
        <v/>
      </c>
      <c r="HM4" s="83" t="str">
        <f t="shared" ca="1" si="167"/>
        <v/>
      </c>
      <c r="HN4" s="83" t="str">
        <f t="shared" ca="1" si="167"/>
        <v/>
      </c>
      <c r="HO4" s="83" t="str">
        <f t="shared" ca="1" si="167"/>
        <v/>
      </c>
      <c r="HP4" s="126" t="str">
        <f ca="1">IFERROR(IF(VLOOKUP(HP$1,$A$7:$C$26,3,0),IF(ISNUMBER(HG4),SUMIFS('Stats Coachs'!$F$3:$F$29,'Stats Coachs'!$C$3:$C$29,VLOOKUP(HP$1,$A$7:$B$26,2,0)),""),""),"")</f>
        <v/>
      </c>
      <c r="HQ4" s="83" t="str">
        <f t="shared" ref="HQ4:HY13" ca="1" si="168">IFERROR(IF(VLOOKUP(HQ$1,$A$7:$C$26,3,0),VLOOKUP($U4,INDIRECT("'"&amp;SUBSTITUTE(VLOOKUP(HQ$1,$A$7:$C$26,2,0),"Saison","Stats",1)&amp;"'!$A:$J"),HQ$2,0),""),"")</f>
        <v/>
      </c>
      <c r="HR4" s="83" t="str">
        <f t="shared" ca="1" si="168"/>
        <v/>
      </c>
      <c r="HS4" s="83" t="str">
        <f t="shared" ca="1" si="168"/>
        <v/>
      </c>
      <c r="HT4" s="83" t="str">
        <f t="shared" ca="1" si="168"/>
        <v/>
      </c>
      <c r="HU4" s="83" t="str">
        <f t="shared" ca="1" si="168"/>
        <v/>
      </c>
      <c r="HV4" s="83" t="str">
        <f t="shared" ca="1" si="168"/>
        <v/>
      </c>
      <c r="HW4" s="83" t="str">
        <f t="shared" ca="1" si="168"/>
        <v/>
      </c>
      <c r="HX4" s="83" t="str">
        <f t="shared" ca="1" si="168"/>
        <v/>
      </c>
      <c r="HY4" s="83" t="str">
        <f t="shared" ca="1" si="168"/>
        <v/>
      </c>
      <c r="HZ4" s="126" t="str">
        <f ca="1">IFERROR(IF(VLOOKUP(HZ$1,$A$7:$C$26,3,0),IF(ISNUMBER(HQ4),SUMIFS('Stats Coachs'!$F$3:$F$29,'Stats Coachs'!$C$3:$C$29,VLOOKUP(HZ$1,$A$7:$B$26,2,0)),""),""),"")</f>
        <v/>
      </c>
      <c r="IA4" s="83" t="str">
        <f t="shared" ref="IA4:II13" ca="1" si="169">IFERROR(IF(VLOOKUP(IA$1,$A$7:$C$26,3,0),VLOOKUP($U4,INDIRECT("'"&amp;SUBSTITUTE(VLOOKUP(IA$1,$A$7:$C$26,2,0),"Saison","Stats",1)&amp;"'!$A:$J"),IA$2,0),""),"")</f>
        <v/>
      </c>
      <c r="IB4" s="83" t="str">
        <f t="shared" ca="1" si="169"/>
        <v/>
      </c>
      <c r="IC4" s="83" t="str">
        <f t="shared" ca="1" si="169"/>
        <v/>
      </c>
      <c r="ID4" s="83" t="str">
        <f t="shared" ca="1" si="169"/>
        <v/>
      </c>
      <c r="IE4" s="83" t="str">
        <f t="shared" ca="1" si="169"/>
        <v/>
      </c>
      <c r="IF4" s="83" t="str">
        <f t="shared" ca="1" si="169"/>
        <v/>
      </c>
      <c r="IG4" s="83" t="str">
        <f t="shared" ca="1" si="169"/>
        <v/>
      </c>
      <c r="IH4" s="83" t="str">
        <f t="shared" ca="1" si="169"/>
        <v/>
      </c>
      <c r="II4" s="83" t="str">
        <f t="shared" ca="1" si="169"/>
        <v/>
      </c>
      <c r="IJ4" s="126" t="str">
        <f ca="1">IFERROR(IF(VLOOKUP(IJ$1,$A$7:$C$26,3,0),IF(ISNUMBER(IA4),SUMIFS('Stats Coachs'!$F$3:$F$29,'Stats Coachs'!$C$3:$C$29,VLOOKUP(IJ$1,$A$7:$B$26,2,0)),""),""),"")</f>
        <v/>
      </c>
    </row>
    <row r="5" spans="1:244" x14ac:dyDescent="0.2">
      <c r="A5" s="80"/>
      <c r="C5" s="80"/>
      <c r="E5" s="83">
        <v>2</v>
      </c>
      <c r="F5" s="86" t="str">
        <f ca="1">IFERROR(VLOOKUP($E5,$T$4:$AE$98,F$2,0),"")</f>
        <v>Seb</v>
      </c>
      <c r="G5" s="83">
        <f t="shared" ref="G5:J68" ca="1" si="170">IFERROR(VLOOKUP($E5,$T$4:$AE$98,G$2,0),"")</f>
        <v>305</v>
      </c>
      <c r="H5" s="83">
        <f t="shared" ca="1" si="170"/>
        <v>223</v>
      </c>
      <c r="I5" s="83">
        <f t="shared" ca="1" si="170"/>
        <v>82</v>
      </c>
      <c r="J5" s="117">
        <f t="shared" ca="1" si="170"/>
        <v>18390</v>
      </c>
      <c r="K5" s="87">
        <f t="shared" ref="K5:K68" ca="1" si="171">IFERROR(ROUND(VLOOKUP($E5,$T$4:$AE$98,K$2,0)*2,0)/2,"")</f>
        <v>60.5</v>
      </c>
      <c r="L5" s="83">
        <f t="shared" ref="L5:O68" ca="1" si="172">IFERROR(VLOOKUP($E5,$T$4:$AE$98,L$2,0),"")</f>
        <v>110</v>
      </c>
      <c r="M5" s="83">
        <f t="shared" ca="1" si="172"/>
        <v>35</v>
      </c>
      <c r="N5" s="83">
        <f t="shared" ca="1" si="172"/>
        <v>29</v>
      </c>
      <c r="O5" s="83">
        <f t="shared" ca="1" si="172"/>
        <v>0</v>
      </c>
      <c r="P5" s="114">
        <f t="shared" ref="P5:P68" ca="1" si="173">IFERROR(VLOOKUP($E5,$T$4:$AF$98,P$2,0),"")</f>
        <v>0.69794050343249425</v>
      </c>
      <c r="Q5" s="83">
        <f t="shared" ref="Q5:Q68" ca="1" si="174">IFERROR(VLOOKUP($E5,$T$4:$AG$98,Q$2,0),"")</f>
        <v>21</v>
      </c>
      <c r="R5" s="114">
        <f t="shared" ref="R5:R68" ca="1" si="175">IFERROR(VLOOKUP($E5,$T$4:$AH$98,G$2,0)/VLOOKUP($E5,$T$4:$AH$98,R$2,0),"")</f>
        <v>0.69794050343249425</v>
      </c>
      <c r="T5" s="88">
        <f ca="1">RANK(V5,$V$4:$V$98,0)+COUNTIFS($V$4:$V5,V5)-1</f>
        <v>9</v>
      </c>
      <c r="U5" s="84" t="str">
        <f>Listes!X5</f>
        <v>Adrien B</v>
      </c>
      <c r="V5" s="89" cm="1">
        <f t="array" aca="1" ref="V5" ca="1">INDEX($W5:$AG5,$C$2)</f>
        <v>154</v>
      </c>
      <c r="W5" s="83">
        <f t="shared" ref="W5:Z36" ca="1" si="176">SUMIFS($AI5:$II5,$AI$3:$II$3,W$3)</f>
        <v>154</v>
      </c>
      <c r="X5" s="83">
        <f t="shared" ca="1" si="145"/>
        <v>139</v>
      </c>
      <c r="Y5" s="83">
        <f t="shared" ca="1" si="145"/>
        <v>15</v>
      </c>
      <c r="Z5" s="83">
        <f t="shared" ca="1" si="145"/>
        <v>12055</v>
      </c>
      <c r="AA5" s="90">
        <f t="shared" ca="1" si="146"/>
        <v>78.279220779220779</v>
      </c>
      <c r="AB5" s="83">
        <f t="shared" ref="AB5:AE36" ca="1" si="177">SUMIFS($AI5:$II5,$AI$3:$II$3,AB$3)</f>
        <v>11</v>
      </c>
      <c r="AC5" s="83">
        <f t="shared" ca="1" si="147"/>
        <v>7</v>
      </c>
      <c r="AD5" s="83">
        <f t="shared" ca="1" si="147"/>
        <v>10</v>
      </c>
      <c r="AE5" s="83">
        <f t="shared" ca="1" si="147"/>
        <v>1</v>
      </c>
      <c r="AF5" s="116">
        <f t="shared" ca="1" si="148"/>
        <v>0.35240274599542332</v>
      </c>
      <c r="AG5" s="85">
        <f t="shared" ref="AG5:AG68" ca="1" si="178">COUNTIFS($AI5:$II5,"&gt;0",$AI$3:$II$3,"Match")</f>
        <v>10</v>
      </c>
      <c r="AH5" s="126">
        <f t="shared" ref="AH5:AH68" ca="1" si="179">SUMIFS($AI5:$IJ5,$AI$3:$IJ$3,AH$3)</f>
        <v>225</v>
      </c>
      <c r="AI5" s="83" t="str">
        <f t="shared" ca="1" si="149"/>
        <v/>
      </c>
      <c r="AJ5" s="83" t="str">
        <f t="shared" ca="1" si="149"/>
        <v/>
      </c>
      <c r="AK5" s="83" t="str">
        <f t="shared" ca="1" si="149"/>
        <v/>
      </c>
      <c r="AL5" s="83" t="str">
        <f t="shared" ca="1" si="149"/>
        <v/>
      </c>
      <c r="AM5" s="83" t="str">
        <f t="shared" ca="1" si="149"/>
        <v/>
      </c>
      <c r="AN5" s="83" t="str">
        <f t="shared" ca="1" si="149"/>
        <v/>
      </c>
      <c r="AO5" s="83" t="str">
        <f t="shared" ca="1" si="149"/>
        <v/>
      </c>
      <c r="AP5" s="83" t="str">
        <f t="shared" ca="1" si="149"/>
        <v/>
      </c>
      <c r="AQ5" s="83" t="str">
        <f t="shared" ca="1" si="149"/>
        <v/>
      </c>
      <c r="AR5" s="126" t="str">
        <f ca="1">IFERROR(IF(VLOOKUP(AR$1,$A$6:$C$26,3,0),IF(ISNUMBER(AI5),SUMIFS('Stats Coachs'!$F$2:$F$29,'Stats Coachs'!$C$2:$C$29,VLOOKUP(AR$1,$A$6:$B$26,2,0)),""),""),"")</f>
        <v/>
      </c>
      <c r="AS5" s="83" t="str">
        <f t="shared" ca="1" si="150"/>
        <v/>
      </c>
      <c r="AT5" s="83" t="str">
        <f t="shared" ca="1" si="150"/>
        <v/>
      </c>
      <c r="AU5" s="83" t="str">
        <f t="shared" ca="1" si="150"/>
        <v/>
      </c>
      <c r="AV5" s="83" t="str">
        <f t="shared" ca="1" si="150"/>
        <v/>
      </c>
      <c r="AW5" s="83" t="str">
        <f t="shared" ca="1" si="150"/>
        <v/>
      </c>
      <c r="AX5" s="83" t="str">
        <f t="shared" ca="1" si="150"/>
        <v/>
      </c>
      <c r="AY5" s="83" t="str">
        <f t="shared" ca="1" si="150"/>
        <v/>
      </c>
      <c r="AZ5" s="83" t="str">
        <f t="shared" ca="1" si="150"/>
        <v/>
      </c>
      <c r="BA5" s="83" t="str">
        <f t="shared" ca="1" si="150"/>
        <v/>
      </c>
      <c r="BB5" s="126" t="str">
        <f ca="1">IFERROR(IF(VLOOKUP(BB$1,$A$7:$C$26,3,0),IF(ISNUMBER(AS5),SUMIFS('Stats Coachs'!$F$3:$F$29,'Stats Coachs'!$C$3:$C$29,VLOOKUP(BB$1,$A$7:$B$26,2,0)),""),""),"")</f>
        <v/>
      </c>
      <c r="BC5" s="83" t="str">
        <f t="shared" ca="1" si="151"/>
        <v/>
      </c>
      <c r="BD5" s="83" t="str">
        <f t="shared" ca="1" si="151"/>
        <v/>
      </c>
      <c r="BE5" s="83" t="str">
        <f t="shared" ca="1" si="151"/>
        <v/>
      </c>
      <c r="BF5" s="83" t="str">
        <f t="shared" ca="1" si="151"/>
        <v/>
      </c>
      <c r="BG5" s="83" t="str">
        <f t="shared" ca="1" si="151"/>
        <v/>
      </c>
      <c r="BH5" s="83" t="str">
        <f t="shared" ca="1" si="151"/>
        <v/>
      </c>
      <c r="BI5" s="83" t="str">
        <f t="shared" ca="1" si="151"/>
        <v/>
      </c>
      <c r="BJ5" s="83" t="str">
        <f t="shared" ca="1" si="151"/>
        <v/>
      </c>
      <c r="BK5" s="83" t="str">
        <f t="shared" ca="1" si="151"/>
        <v/>
      </c>
      <c r="BL5" s="126" t="str">
        <f ca="1">IFERROR(IF(VLOOKUP(BL$1,$A$7:$C$26,3,0),IF(ISNUMBER(BC5),SUMIFS('Stats Coachs'!$F$3:$F$29,'Stats Coachs'!$C$3:$C$29,VLOOKUP(BL$1,$A$7:$B$26,2,0)),""),""),"")</f>
        <v/>
      </c>
      <c r="BM5" s="83" t="str">
        <f t="shared" ca="1" si="152"/>
        <v/>
      </c>
      <c r="BN5" s="83" t="str">
        <f t="shared" ca="1" si="152"/>
        <v/>
      </c>
      <c r="BO5" s="83" t="str">
        <f t="shared" ca="1" si="152"/>
        <v/>
      </c>
      <c r="BP5" s="83" t="str">
        <f t="shared" ca="1" si="152"/>
        <v/>
      </c>
      <c r="BQ5" s="83" t="str">
        <f t="shared" ca="1" si="152"/>
        <v/>
      </c>
      <c r="BR5" s="83" t="str">
        <f t="shared" ca="1" si="152"/>
        <v/>
      </c>
      <c r="BS5" s="83" t="str">
        <f t="shared" ca="1" si="152"/>
        <v/>
      </c>
      <c r="BT5" s="83" t="str">
        <f t="shared" ca="1" si="152"/>
        <v/>
      </c>
      <c r="BU5" s="83" t="str">
        <f t="shared" ca="1" si="152"/>
        <v/>
      </c>
      <c r="BV5" s="126" t="str">
        <f ca="1">IFERROR(IF(VLOOKUP(BV$1,$A$7:$C$26,3,0),IF(ISNUMBER(BM5),SUMIFS('Stats Coachs'!$F$3:$F$29,'Stats Coachs'!$C$3:$C$29,VLOOKUP(BV$1,$A$7:$B$26,2,0)),""),""),"")</f>
        <v/>
      </c>
      <c r="BW5" s="83" t="str">
        <f t="shared" ca="1" si="153"/>
        <v/>
      </c>
      <c r="BX5" s="83" t="str">
        <f t="shared" ca="1" si="153"/>
        <v/>
      </c>
      <c r="BY5" s="83" t="str">
        <f t="shared" ca="1" si="153"/>
        <v/>
      </c>
      <c r="BZ5" s="83" t="str">
        <f t="shared" ca="1" si="153"/>
        <v/>
      </c>
      <c r="CA5" s="83" t="str">
        <f t="shared" ca="1" si="153"/>
        <v/>
      </c>
      <c r="CB5" s="83" t="str">
        <f t="shared" ca="1" si="153"/>
        <v/>
      </c>
      <c r="CC5" s="83" t="str">
        <f t="shared" ca="1" si="153"/>
        <v/>
      </c>
      <c r="CD5" s="83" t="str">
        <f t="shared" ca="1" si="153"/>
        <v/>
      </c>
      <c r="CE5" s="83" t="str">
        <f t="shared" ca="1" si="153"/>
        <v/>
      </c>
      <c r="CF5" s="126" t="str">
        <f ca="1">IFERROR(IF(VLOOKUP(CF$1,$A$7:$C$26,3,0),IF(ISNUMBER(BW5),SUMIFS('Stats Coachs'!$F$3:$F$29,'Stats Coachs'!$C$3:$C$29,VLOOKUP(CF$1,$A$7:$B$26,2,0)),""),""),"")</f>
        <v/>
      </c>
      <c r="CG5" s="83" t="str">
        <f t="shared" ca="1" si="154"/>
        <v/>
      </c>
      <c r="CH5" s="83" t="str">
        <f t="shared" ca="1" si="154"/>
        <v/>
      </c>
      <c r="CI5" s="83" t="str">
        <f t="shared" ca="1" si="154"/>
        <v/>
      </c>
      <c r="CJ5" s="83" t="str">
        <f t="shared" ca="1" si="154"/>
        <v/>
      </c>
      <c r="CK5" s="83" t="str">
        <f t="shared" ca="1" si="154"/>
        <v/>
      </c>
      <c r="CL5" s="83" t="str">
        <f t="shared" ca="1" si="154"/>
        <v/>
      </c>
      <c r="CM5" s="83" t="str">
        <f t="shared" ca="1" si="154"/>
        <v/>
      </c>
      <c r="CN5" s="83" t="str">
        <f t="shared" ca="1" si="154"/>
        <v/>
      </c>
      <c r="CO5" s="83" t="str">
        <f t="shared" ca="1" si="154"/>
        <v/>
      </c>
      <c r="CP5" s="126" t="str">
        <f ca="1">IFERROR(IF(VLOOKUP(CP$1,$A$7:$C$26,3,0),IF(ISNUMBER(CG5),SUMIFS('Stats Coachs'!$F$3:$F$29,'Stats Coachs'!$C$3:$C$29,VLOOKUP(CP$1,$A$7:$B$26,2,0)),""),""),"")</f>
        <v/>
      </c>
      <c r="CQ5" s="83">
        <f t="shared" ca="1" si="155"/>
        <v>10</v>
      </c>
      <c r="CR5" s="83">
        <f t="shared" ca="1" si="155"/>
        <v>8</v>
      </c>
      <c r="CS5" s="83">
        <f t="shared" ca="1" si="155"/>
        <v>2</v>
      </c>
      <c r="CT5" s="83">
        <f t="shared" ca="1" si="155"/>
        <v>615</v>
      </c>
      <c r="CU5" s="83">
        <f t="shared" ca="1" si="155"/>
        <v>61.5</v>
      </c>
      <c r="CV5" s="83">
        <f t="shared" ca="1" si="155"/>
        <v>0</v>
      </c>
      <c r="CW5" s="83">
        <f t="shared" ca="1" si="155"/>
        <v>0</v>
      </c>
      <c r="CX5" s="83">
        <f t="shared" ca="1" si="155"/>
        <v>1</v>
      </c>
      <c r="CY5" s="83">
        <f t="shared" ca="1" si="155"/>
        <v>0</v>
      </c>
      <c r="CZ5" s="126">
        <f ca="1">IFERROR(IF(VLOOKUP(CZ$1,$A$7:$C$26,3,0),IF(ISNUMBER(CQ5),SUMIFS('Stats Coachs'!$F$3:$F$29,'Stats Coachs'!$C$3:$C$29,VLOOKUP(CZ$1,$A$7:$B$26,2,0)),""),""),"")</f>
        <v>13</v>
      </c>
      <c r="DA5" s="83">
        <f t="shared" ca="1" si="156"/>
        <v>17</v>
      </c>
      <c r="DB5" s="83">
        <f t="shared" ca="1" si="156"/>
        <v>17</v>
      </c>
      <c r="DC5" s="83">
        <f t="shared" ca="1" si="156"/>
        <v>0</v>
      </c>
      <c r="DD5" s="83">
        <f t="shared" ca="1" si="156"/>
        <v>1470</v>
      </c>
      <c r="DE5" s="83" t="str">
        <f t="shared" ca="1" si="156"/>
        <v>86.5</v>
      </c>
      <c r="DF5" s="83">
        <f t="shared" ca="1" si="156"/>
        <v>2</v>
      </c>
      <c r="DG5" s="83">
        <f t="shared" ca="1" si="156"/>
        <v>3</v>
      </c>
      <c r="DH5" s="83">
        <f t="shared" ca="1" si="156"/>
        <v>0</v>
      </c>
      <c r="DI5" s="83">
        <f t="shared" ca="1" si="156"/>
        <v>0</v>
      </c>
      <c r="DJ5" s="126">
        <f ca="1">IFERROR(IF(VLOOKUP(DJ$1,$A$7:$C$26,3,0),IF(ISNUMBER(DA5),SUMIFS('Stats Coachs'!$F$3:$F$29,'Stats Coachs'!$C$3:$C$29,VLOOKUP(DJ$1,$A$7:$B$26,2,0)),""),""),"")</f>
        <v>18</v>
      </c>
      <c r="DK5" s="83">
        <f t="shared" ca="1" si="157"/>
        <v>17</v>
      </c>
      <c r="DL5" s="83">
        <f t="shared" ca="1" si="157"/>
        <v>17</v>
      </c>
      <c r="DM5" s="83">
        <f t="shared" ca="1" si="157"/>
        <v>0</v>
      </c>
      <c r="DN5" s="83">
        <f t="shared" ca="1" si="157"/>
        <v>1495</v>
      </c>
      <c r="DO5" s="83">
        <f t="shared" ca="1" si="157"/>
        <v>88</v>
      </c>
      <c r="DP5" s="83">
        <f t="shared" ca="1" si="157"/>
        <v>0</v>
      </c>
      <c r="DQ5" s="83">
        <f t="shared" ca="1" si="157"/>
        <v>0</v>
      </c>
      <c r="DR5" s="83">
        <f t="shared" ca="1" si="157"/>
        <v>0</v>
      </c>
      <c r="DS5" s="83">
        <f t="shared" ca="1" si="157"/>
        <v>1</v>
      </c>
      <c r="DT5" s="126">
        <f ca="1">IFERROR(IF(VLOOKUP(DT$1,$A$7:$C$26,3,0),IF(ISNUMBER(DK5),SUMIFS('Stats Coachs'!$F$3:$F$29,'Stats Coachs'!$C$3:$C$29,VLOOKUP(DT$1,$A$7:$B$26,2,0)),""),""),"")</f>
        <v>24</v>
      </c>
      <c r="DU5" s="83">
        <f t="shared" ca="1" si="158"/>
        <v>18</v>
      </c>
      <c r="DV5" s="83">
        <f t="shared" ca="1" si="158"/>
        <v>17</v>
      </c>
      <c r="DW5" s="83">
        <f t="shared" ca="1" si="158"/>
        <v>1</v>
      </c>
      <c r="DX5" s="83">
        <f t="shared" ca="1" si="158"/>
        <v>1470</v>
      </c>
      <c r="DY5" s="83">
        <f t="shared" ca="1" si="158"/>
        <v>82</v>
      </c>
      <c r="DZ5" s="83">
        <f t="shared" ca="1" si="158"/>
        <v>0</v>
      </c>
      <c r="EA5" s="83">
        <f t="shared" ca="1" si="158"/>
        <v>0</v>
      </c>
      <c r="EB5" s="83">
        <f t="shared" ca="1" si="158"/>
        <v>1</v>
      </c>
      <c r="EC5" s="83">
        <f t="shared" ca="1" si="158"/>
        <v>0</v>
      </c>
      <c r="ED5" s="126">
        <f ca="1">IFERROR(IF(VLOOKUP(ED$1,$A$7:$C$26,3,0),IF(ISNUMBER(DU5),SUMIFS('Stats Coachs'!$F$3:$F$29,'Stats Coachs'!$C$3:$C$29,VLOOKUP(ED$1,$A$7:$B$26,2,0)),""),""),"")</f>
        <v>24</v>
      </c>
      <c r="EE5" s="83">
        <f t="shared" ca="1" si="159"/>
        <v>21</v>
      </c>
      <c r="EF5" s="83">
        <f t="shared" ca="1" si="159"/>
        <v>20</v>
      </c>
      <c r="EG5" s="83">
        <f t="shared" ca="1" si="159"/>
        <v>1</v>
      </c>
      <c r="EH5" s="83">
        <f t="shared" ca="1" si="159"/>
        <v>1665</v>
      </c>
      <c r="EI5" s="83">
        <f t="shared" ca="1" si="159"/>
        <v>79.5</v>
      </c>
      <c r="EJ5" s="83">
        <f t="shared" ca="1" si="159"/>
        <v>3</v>
      </c>
      <c r="EK5" s="83">
        <f t="shared" ca="1" si="159"/>
        <v>1</v>
      </c>
      <c r="EL5" s="83">
        <f t="shared" ca="1" si="159"/>
        <v>3</v>
      </c>
      <c r="EM5" s="83">
        <f t="shared" ca="1" si="159"/>
        <v>0</v>
      </c>
      <c r="EN5" s="126">
        <f ca="1">IFERROR(IF(VLOOKUP(EN$1,$A$7:$C$26,3,0),IF(ISNUMBER(EE5),SUMIFS('Stats Coachs'!$F$3:$F$29,'Stats Coachs'!$C$3:$C$29,VLOOKUP(EN$1,$A$7:$B$26,2,0)),""),""),"")</f>
        <v>25</v>
      </c>
      <c r="EO5" s="83">
        <f t="shared" ca="1" si="160"/>
        <v>18</v>
      </c>
      <c r="EP5" s="83">
        <f t="shared" ca="1" si="160"/>
        <v>16</v>
      </c>
      <c r="EQ5" s="83">
        <f t="shared" ca="1" si="160"/>
        <v>2</v>
      </c>
      <c r="ER5" s="83">
        <f t="shared" ca="1" si="160"/>
        <v>1485</v>
      </c>
      <c r="ES5" s="83">
        <f t="shared" ca="1" si="160"/>
        <v>82.5</v>
      </c>
      <c r="ET5" s="83">
        <f t="shared" ca="1" si="160"/>
        <v>2</v>
      </c>
      <c r="EU5" s="83">
        <f t="shared" ca="1" si="160"/>
        <v>0</v>
      </c>
      <c r="EV5" s="83">
        <f t="shared" ca="1" si="160"/>
        <v>2</v>
      </c>
      <c r="EW5" s="83">
        <f t="shared" ca="1" si="160"/>
        <v>0</v>
      </c>
      <c r="EX5" s="126">
        <f ca="1">IFERROR(IF(VLOOKUP(EX$1,$A$7:$C$26,3,0),IF(ISNUMBER(EO5),SUMIFS('Stats Coachs'!$F$3:$F$29,'Stats Coachs'!$C$3:$C$29,VLOOKUP(EX$1,$A$7:$B$26,2,0)),""),""),"")</f>
        <v>23</v>
      </c>
      <c r="EY5" s="83">
        <f t="shared" ca="1" si="161"/>
        <v>15</v>
      </c>
      <c r="EZ5" s="83">
        <f t="shared" ca="1" si="161"/>
        <v>11</v>
      </c>
      <c r="FA5" s="83">
        <f t="shared" ca="1" si="161"/>
        <v>4</v>
      </c>
      <c r="FB5" s="83">
        <f t="shared" ca="1" si="161"/>
        <v>1115</v>
      </c>
      <c r="FC5" s="83" t="str">
        <f t="shared" ca="1" si="161"/>
        <v>74.5</v>
      </c>
      <c r="FD5" s="83">
        <f t="shared" ca="1" si="161"/>
        <v>2</v>
      </c>
      <c r="FE5" s="83">
        <f t="shared" ca="1" si="161"/>
        <v>2</v>
      </c>
      <c r="FF5" s="83">
        <f t="shared" ca="1" si="161"/>
        <v>2</v>
      </c>
      <c r="FG5" s="83">
        <f t="shared" ca="1" si="161"/>
        <v>0</v>
      </c>
      <c r="FH5" s="126">
        <f ca="1">IFERROR(IF(VLOOKUP(FH$1,$A$7:$C$26,3,0),IF(ISNUMBER(EY5),SUMIFS('Stats Coachs'!$F$3:$F$29,'Stats Coachs'!$C$3:$C$29,VLOOKUP(FH$1,$A$7:$B$26,2,0)),""),""),"")</f>
        <v>27</v>
      </c>
      <c r="FI5" s="83">
        <f t="shared" ca="1" si="162"/>
        <v>15</v>
      </c>
      <c r="FJ5" s="83">
        <f t="shared" ca="1" si="162"/>
        <v>13</v>
      </c>
      <c r="FK5" s="83">
        <f t="shared" ca="1" si="162"/>
        <v>2</v>
      </c>
      <c r="FL5" s="83">
        <f t="shared" ca="1" si="162"/>
        <v>1025</v>
      </c>
      <c r="FM5" s="83">
        <f t="shared" ca="1" si="162"/>
        <v>75</v>
      </c>
      <c r="FN5" s="83">
        <f t="shared" ca="1" si="162"/>
        <v>0</v>
      </c>
      <c r="FO5" s="83">
        <f t="shared" ca="1" si="162"/>
        <v>1</v>
      </c>
      <c r="FP5" s="83">
        <f t="shared" ca="1" si="162"/>
        <v>0</v>
      </c>
      <c r="FQ5" s="83">
        <f t="shared" ca="1" si="162"/>
        <v>0</v>
      </c>
      <c r="FR5" s="126">
        <f ca="1">IFERROR(IF(VLOOKUP(FR$1,$A$7:$C$26,3,0),IF(ISNUMBER(FI5),SUMIFS('Stats Coachs'!$F$3:$F$29,'Stats Coachs'!$C$3:$C$29,VLOOKUP(FR$1,$A$7:$B$26,2,0)),""),""),"")</f>
        <v>24</v>
      </c>
      <c r="FS5" s="83">
        <f t="shared" ca="1" si="163"/>
        <v>8</v>
      </c>
      <c r="FT5" s="83">
        <f t="shared" ca="1" si="163"/>
        <v>7</v>
      </c>
      <c r="FU5" s="83">
        <f t="shared" ca="1" si="163"/>
        <v>1</v>
      </c>
      <c r="FV5" s="83">
        <f t="shared" ca="1" si="163"/>
        <v>600</v>
      </c>
      <c r="FW5" s="83">
        <f t="shared" ca="1" si="163"/>
        <v>75</v>
      </c>
      <c r="FX5" s="83">
        <f t="shared" ca="1" si="163"/>
        <v>0</v>
      </c>
      <c r="FY5" s="83">
        <f t="shared" ca="1" si="163"/>
        <v>0</v>
      </c>
      <c r="FZ5" s="83">
        <f t="shared" ca="1" si="163"/>
        <v>1</v>
      </c>
      <c r="GA5" s="83">
        <f t="shared" ca="1" si="163"/>
        <v>0</v>
      </c>
      <c r="GB5" s="126">
        <f ca="1">IFERROR(IF(VLOOKUP(GB$1,$A$7:$C$26,3,0),IF(ISNUMBER(FS5),SUMIFS('Stats Coachs'!$F$3:$F$29,'Stats Coachs'!$C$3:$C$29,VLOOKUP(GB$1,$A$7:$B$26,2,0)),""),""),"")</f>
        <v>25</v>
      </c>
      <c r="GC5" s="83">
        <f t="shared" ca="1" si="164"/>
        <v>15</v>
      </c>
      <c r="GD5" s="83">
        <f t="shared" ca="1" si="164"/>
        <v>13</v>
      </c>
      <c r="GE5" s="83">
        <f t="shared" ca="1" si="164"/>
        <v>2</v>
      </c>
      <c r="GF5" s="83">
        <f t="shared" ca="1" si="164"/>
        <v>1115</v>
      </c>
      <c r="GG5" s="83" t="str">
        <f t="shared" ca="1" si="164"/>
        <v>74.5</v>
      </c>
      <c r="GH5" s="83">
        <f t="shared" ca="1" si="164"/>
        <v>2</v>
      </c>
      <c r="GI5" s="83">
        <f t="shared" ca="1" si="164"/>
        <v>0</v>
      </c>
      <c r="GJ5" s="83">
        <f t="shared" ca="1" si="164"/>
        <v>0</v>
      </c>
      <c r="GK5" s="83">
        <f t="shared" ca="1" si="164"/>
        <v>0</v>
      </c>
      <c r="GL5" s="126">
        <f ca="1">IFERROR(IF(VLOOKUP(GL$1,$A$7:$C$26,3,0),IF(ISNUMBER(GC5),SUMIFS('Stats Coachs'!$F$3:$F$29,'Stats Coachs'!$C$3:$C$29,VLOOKUP(GL$1,$A$7:$B$26,2,0)),""),""),"")</f>
        <v>22</v>
      </c>
      <c r="GM5" s="83" t="str">
        <f t="shared" ca="1" si="165"/>
        <v/>
      </c>
      <c r="GN5" s="83" t="str">
        <f t="shared" ca="1" si="165"/>
        <v/>
      </c>
      <c r="GO5" s="83" t="str">
        <f t="shared" ca="1" si="165"/>
        <v/>
      </c>
      <c r="GP5" s="83" t="str">
        <f t="shared" ca="1" si="165"/>
        <v/>
      </c>
      <c r="GQ5" s="83" t="str">
        <f t="shared" ca="1" si="165"/>
        <v/>
      </c>
      <c r="GR5" s="83" t="str">
        <f t="shared" ca="1" si="165"/>
        <v/>
      </c>
      <c r="GS5" s="83" t="str">
        <f t="shared" ca="1" si="165"/>
        <v/>
      </c>
      <c r="GT5" s="83" t="str">
        <f t="shared" ca="1" si="165"/>
        <v/>
      </c>
      <c r="GU5" s="83" t="str">
        <f t="shared" ca="1" si="165"/>
        <v/>
      </c>
      <c r="GV5" s="126" t="str">
        <f ca="1">IFERROR(IF(VLOOKUP(GV$1,$A$7:$C$26,3,0),IF(ISNUMBER(GM5),SUMIFS('Stats Coachs'!$F$3:$F$29,'Stats Coachs'!$C$3:$C$29,VLOOKUP(GV$1,$A$7:$B$26,2,0)),""),""),"")</f>
        <v/>
      </c>
      <c r="GW5" s="83" t="str">
        <f t="shared" ca="1" si="166"/>
        <v/>
      </c>
      <c r="GX5" s="83" t="str">
        <f t="shared" ca="1" si="166"/>
        <v/>
      </c>
      <c r="GY5" s="83" t="str">
        <f t="shared" ca="1" si="166"/>
        <v/>
      </c>
      <c r="GZ5" s="83" t="str">
        <f t="shared" ca="1" si="166"/>
        <v/>
      </c>
      <c r="HA5" s="83" t="str">
        <f t="shared" ca="1" si="166"/>
        <v/>
      </c>
      <c r="HB5" s="83" t="str">
        <f t="shared" ca="1" si="166"/>
        <v/>
      </c>
      <c r="HC5" s="83" t="str">
        <f t="shared" ca="1" si="166"/>
        <v/>
      </c>
      <c r="HD5" s="83" t="str">
        <f t="shared" ca="1" si="166"/>
        <v/>
      </c>
      <c r="HE5" s="83" t="str">
        <f t="shared" ca="1" si="166"/>
        <v/>
      </c>
      <c r="HF5" s="126" t="str">
        <f ca="1">IFERROR(IF(VLOOKUP(HF$1,$A$7:$C$26,3,0),IF(ISNUMBER(GW5),SUMIFS('Stats Coachs'!$F$3:$F$29,'Stats Coachs'!$C$3:$C$29,VLOOKUP(HF$1,$A$7:$B$26,2,0)),""),""),"")</f>
        <v/>
      </c>
      <c r="HG5" s="83" t="str">
        <f t="shared" ca="1" si="167"/>
        <v/>
      </c>
      <c r="HH5" s="83" t="str">
        <f t="shared" ca="1" si="167"/>
        <v/>
      </c>
      <c r="HI5" s="83" t="str">
        <f t="shared" ca="1" si="167"/>
        <v/>
      </c>
      <c r="HJ5" s="83" t="str">
        <f t="shared" ca="1" si="167"/>
        <v/>
      </c>
      <c r="HK5" s="83" t="str">
        <f t="shared" ca="1" si="167"/>
        <v/>
      </c>
      <c r="HL5" s="83" t="str">
        <f t="shared" ca="1" si="167"/>
        <v/>
      </c>
      <c r="HM5" s="83" t="str">
        <f t="shared" ca="1" si="167"/>
        <v/>
      </c>
      <c r="HN5" s="83" t="str">
        <f t="shared" ca="1" si="167"/>
        <v/>
      </c>
      <c r="HO5" s="83" t="str">
        <f t="shared" ca="1" si="167"/>
        <v/>
      </c>
      <c r="HP5" s="126" t="str">
        <f ca="1">IFERROR(IF(VLOOKUP(HP$1,$A$7:$C$26,3,0),IF(ISNUMBER(HG5),SUMIFS('Stats Coachs'!$F$3:$F$29,'Stats Coachs'!$C$3:$C$29,VLOOKUP(HP$1,$A$7:$B$26,2,0)),""),""),"")</f>
        <v/>
      </c>
      <c r="HQ5" s="83" t="str">
        <f t="shared" ca="1" si="168"/>
        <v/>
      </c>
      <c r="HR5" s="83" t="str">
        <f t="shared" ca="1" si="168"/>
        <v/>
      </c>
      <c r="HS5" s="83" t="str">
        <f t="shared" ca="1" si="168"/>
        <v/>
      </c>
      <c r="HT5" s="83" t="str">
        <f t="shared" ca="1" si="168"/>
        <v/>
      </c>
      <c r="HU5" s="83" t="str">
        <f t="shared" ca="1" si="168"/>
        <v/>
      </c>
      <c r="HV5" s="83" t="str">
        <f t="shared" ca="1" si="168"/>
        <v/>
      </c>
      <c r="HW5" s="83" t="str">
        <f t="shared" ca="1" si="168"/>
        <v/>
      </c>
      <c r="HX5" s="83" t="str">
        <f t="shared" ca="1" si="168"/>
        <v/>
      </c>
      <c r="HY5" s="83" t="str">
        <f t="shared" ca="1" si="168"/>
        <v/>
      </c>
      <c r="HZ5" s="126" t="str">
        <f ca="1">IFERROR(IF(VLOOKUP(HZ$1,$A$7:$C$26,3,0),IF(ISNUMBER(HQ5),SUMIFS('Stats Coachs'!$F$3:$F$29,'Stats Coachs'!$C$3:$C$29,VLOOKUP(HZ$1,$A$7:$B$26,2,0)),""),""),"")</f>
        <v/>
      </c>
      <c r="IA5" s="83" t="str">
        <f t="shared" ca="1" si="169"/>
        <v/>
      </c>
      <c r="IB5" s="83" t="str">
        <f t="shared" ca="1" si="169"/>
        <v/>
      </c>
      <c r="IC5" s="83" t="str">
        <f t="shared" ca="1" si="169"/>
        <v/>
      </c>
      <c r="ID5" s="83" t="str">
        <f t="shared" ca="1" si="169"/>
        <v/>
      </c>
      <c r="IE5" s="83" t="str">
        <f t="shared" ca="1" si="169"/>
        <v/>
      </c>
      <c r="IF5" s="83" t="str">
        <f t="shared" ca="1" si="169"/>
        <v/>
      </c>
      <c r="IG5" s="83" t="str">
        <f t="shared" ca="1" si="169"/>
        <v/>
      </c>
      <c r="IH5" s="83" t="str">
        <f t="shared" ca="1" si="169"/>
        <v/>
      </c>
      <c r="II5" s="83" t="str">
        <f t="shared" ca="1" si="169"/>
        <v/>
      </c>
      <c r="IJ5" s="126" t="str">
        <f ca="1">IFERROR(IF(VLOOKUP(IJ$1,$A$7:$C$26,3,0),IF(ISNUMBER(IA5),SUMIFS('Stats Coachs'!$F$3:$F$29,'Stats Coachs'!$C$3:$C$29,VLOOKUP(IJ$1,$A$7:$B$26,2,0)),""),""),"")</f>
        <v/>
      </c>
    </row>
    <row r="6" spans="1:244" x14ac:dyDescent="0.2">
      <c r="A6" s="213">
        <v>1</v>
      </c>
      <c r="B6" s="80" t="s">
        <v>260</v>
      </c>
      <c r="C6" s="214" t="b">
        <v>1</v>
      </c>
      <c r="E6" s="83">
        <v>3</v>
      </c>
      <c r="F6" s="86" t="str">
        <f t="shared" ref="F6:F36" ca="1" si="180">IFERROR(VLOOKUP($E6,$T$4:$AE$98,F$2,0),"")</f>
        <v>Ivan</v>
      </c>
      <c r="G6" s="83">
        <f t="shared" ca="1" si="170"/>
        <v>217</v>
      </c>
      <c r="H6" s="83">
        <f t="shared" ca="1" si="170"/>
        <v>182</v>
      </c>
      <c r="I6" s="83">
        <f t="shared" ca="1" si="170"/>
        <v>35</v>
      </c>
      <c r="J6" s="117">
        <f t="shared" ca="1" si="170"/>
        <v>17080</v>
      </c>
      <c r="K6" s="87">
        <f t="shared" ca="1" si="171"/>
        <v>78.5</v>
      </c>
      <c r="L6" s="83">
        <f t="shared" ca="1" si="172"/>
        <v>29</v>
      </c>
      <c r="M6" s="83">
        <f t="shared" ca="1" si="172"/>
        <v>18</v>
      </c>
      <c r="N6" s="83">
        <f t="shared" ca="1" si="172"/>
        <v>19</v>
      </c>
      <c r="O6" s="83">
        <f t="shared" ca="1" si="172"/>
        <v>0</v>
      </c>
      <c r="P6" s="114">
        <f t="shared" ca="1" si="173"/>
        <v>0.49656750572082381</v>
      </c>
      <c r="Q6" s="83">
        <f t="shared" ca="1" si="174"/>
        <v>16</v>
      </c>
      <c r="R6" s="114">
        <f t="shared" ca="1" si="175"/>
        <v>0.65558912386706947</v>
      </c>
      <c r="T6" s="88">
        <f ca="1">RANK(V6,$V$4:$V$98,0)+COUNTIFS($V$4:$V6,V6)-1</f>
        <v>36</v>
      </c>
      <c r="U6" s="84" t="str">
        <f>Listes!X6</f>
        <v>Adrien E</v>
      </c>
      <c r="V6" s="89" cm="1">
        <f t="array" aca="1" ref="V6" ca="1">INDEX($W6:$AG6,$C$2)</f>
        <v>67</v>
      </c>
      <c r="W6" s="83">
        <f t="shared" ca="1" si="176"/>
        <v>67</v>
      </c>
      <c r="X6" s="83">
        <f t="shared" ca="1" si="145"/>
        <v>58</v>
      </c>
      <c r="Y6" s="83">
        <f t="shared" ca="1" si="145"/>
        <v>9</v>
      </c>
      <c r="Z6" s="83">
        <f t="shared" ca="1" si="145"/>
        <v>5340</v>
      </c>
      <c r="AA6" s="90">
        <f t="shared" ca="1" si="146"/>
        <v>79.701492537313428</v>
      </c>
      <c r="AB6" s="83">
        <f t="shared" ca="1" si="177"/>
        <v>5</v>
      </c>
      <c r="AC6" s="83">
        <f t="shared" ca="1" si="147"/>
        <v>2</v>
      </c>
      <c r="AD6" s="83">
        <f t="shared" ca="1" si="147"/>
        <v>7</v>
      </c>
      <c r="AE6" s="83">
        <f t="shared" ca="1" si="147"/>
        <v>1</v>
      </c>
      <c r="AF6" s="116">
        <f t="shared" ca="1" si="148"/>
        <v>0.15331807780320367</v>
      </c>
      <c r="AG6" s="85">
        <f t="shared" ca="1" si="178"/>
        <v>6</v>
      </c>
      <c r="AH6" s="126">
        <f t="shared" ca="1" si="179"/>
        <v>98</v>
      </c>
      <c r="AI6" s="83" t="str">
        <f t="shared" ca="1" si="149"/>
        <v/>
      </c>
      <c r="AJ6" s="83" t="str">
        <f t="shared" ca="1" si="149"/>
        <v/>
      </c>
      <c r="AK6" s="83" t="str">
        <f t="shared" ca="1" si="149"/>
        <v/>
      </c>
      <c r="AL6" s="83" t="str">
        <f t="shared" ca="1" si="149"/>
        <v/>
      </c>
      <c r="AM6" s="83" t="str">
        <f t="shared" ca="1" si="149"/>
        <v/>
      </c>
      <c r="AN6" s="83" t="str">
        <f t="shared" ca="1" si="149"/>
        <v/>
      </c>
      <c r="AO6" s="83" t="str">
        <f t="shared" ca="1" si="149"/>
        <v/>
      </c>
      <c r="AP6" s="83" t="str">
        <f t="shared" ca="1" si="149"/>
        <v/>
      </c>
      <c r="AQ6" s="83" t="str">
        <f t="shared" ca="1" si="149"/>
        <v/>
      </c>
      <c r="AR6" s="126" t="str">
        <f ca="1">IFERROR(IF(VLOOKUP(AR$1,$A$6:$C$26,3,0),IF(ISNUMBER(AI6),SUMIFS('Stats Coachs'!$F$2:$F$29,'Stats Coachs'!$C$2:$C$29,VLOOKUP(AR$1,$A$6:$B$26,2,0)),""),""),"")</f>
        <v/>
      </c>
      <c r="AS6" s="83" t="str">
        <f t="shared" ca="1" si="150"/>
        <v/>
      </c>
      <c r="AT6" s="83" t="str">
        <f t="shared" ca="1" si="150"/>
        <v/>
      </c>
      <c r="AU6" s="83" t="str">
        <f t="shared" ca="1" si="150"/>
        <v/>
      </c>
      <c r="AV6" s="83" t="str">
        <f t="shared" ca="1" si="150"/>
        <v/>
      </c>
      <c r="AW6" s="83" t="str">
        <f t="shared" ca="1" si="150"/>
        <v/>
      </c>
      <c r="AX6" s="83" t="str">
        <f t="shared" ca="1" si="150"/>
        <v/>
      </c>
      <c r="AY6" s="83" t="str">
        <f t="shared" ca="1" si="150"/>
        <v/>
      </c>
      <c r="AZ6" s="83" t="str">
        <f t="shared" ca="1" si="150"/>
        <v/>
      </c>
      <c r="BA6" s="83" t="str">
        <f t="shared" ca="1" si="150"/>
        <v/>
      </c>
      <c r="BB6" s="126" t="str">
        <f ca="1">IFERROR(IF(VLOOKUP(BB$1,$A$7:$C$26,3,0),IF(ISNUMBER(AS6),SUMIFS('Stats Coachs'!$F$3:$F$29,'Stats Coachs'!$C$3:$C$29,VLOOKUP(BB$1,$A$7:$B$26,2,0)),""),""),"")</f>
        <v/>
      </c>
      <c r="BC6" s="83">
        <f t="shared" ca="1" si="151"/>
        <v>10</v>
      </c>
      <c r="BD6" s="83">
        <f t="shared" ca="1" si="151"/>
        <v>9</v>
      </c>
      <c r="BE6" s="83">
        <f t="shared" ca="1" si="151"/>
        <v>1</v>
      </c>
      <c r="BF6" s="83">
        <f t="shared" ca="1" si="151"/>
        <v>815</v>
      </c>
      <c r="BG6" s="83">
        <f t="shared" ca="1" si="151"/>
        <v>81.5</v>
      </c>
      <c r="BH6" s="83">
        <f t="shared" ca="1" si="151"/>
        <v>1</v>
      </c>
      <c r="BI6" s="83">
        <f t="shared" ca="1" si="151"/>
        <v>0</v>
      </c>
      <c r="BJ6" s="83">
        <f t="shared" ca="1" si="151"/>
        <v>0</v>
      </c>
      <c r="BK6" s="83">
        <f t="shared" ca="1" si="151"/>
        <v>1</v>
      </c>
      <c r="BL6" s="126">
        <f ca="1">IFERROR(IF(VLOOKUP(BL$1,$A$7:$C$26,3,0),IF(ISNUMBER(BC6),SUMIFS('Stats Coachs'!$F$3:$F$29,'Stats Coachs'!$C$3:$C$29,VLOOKUP(BL$1,$A$7:$B$26,2,0)),""),""),"")</f>
        <v>22</v>
      </c>
      <c r="BM6" s="83">
        <f t="shared" ca="1" si="152"/>
        <v>15</v>
      </c>
      <c r="BN6" s="83">
        <f t="shared" ca="1" si="152"/>
        <v>13</v>
      </c>
      <c r="BO6" s="83">
        <f t="shared" ca="1" si="152"/>
        <v>2</v>
      </c>
      <c r="BP6" s="83">
        <f t="shared" ca="1" si="152"/>
        <v>1215</v>
      </c>
      <c r="BQ6" s="83">
        <f t="shared" ca="1" si="152"/>
        <v>81</v>
      </c>
      <c r="BR6" s="83">
        <f t="shared" ca="1" si="152"/>
        <v>2</v>
      </c>
      <c r="BS6" s="83">
        <f t="shared" ca="1" si="152"/>
        <v>1</v>
      </c>
      <c r="BT6" s="83">
        <f t="shared" ca="1" si="152"/>
        <v>2</v>
      </c>
      <c r="BU6" s="83">
        <f t="shared" ca="1" si="152"/>
        <v>0</v>
      </c>
      <c r="BV6" s="126">
        <f ca="1">IFERROR(IF(VLOOKUP(BV$1,$A$7:$C$26,3,0),IF(ISNUMBER(BM6),SUMIFS('Stats Coachs'!$F$3:$F$29,'Stats Coachs'!$C$3:$C$29,VLOOKUP(BV$1,$A$7:$B$26,2,0)),""),""),"")</f>
        <v>21</v>
      </c>
      <c r="BW6" s="83">
        <f t="shared" ca="1" si="153"/>
        <v>15</v>
      </c>
      <c r="BX6" s="83">
        <f t="shared" ca="1" si="153"/>
        <v>14</v>
      </c>
      <c r="BY6" s="83">
        <f t="shared" ca="1" si="153"/>
        <v>1</v>
      </c>
      <c r="BZ6" s="83">
        <f t="shared" ca="1" si="153"/>
        <v>1270</v>
      </c>
      <c r="CA6" s="83">
        <f t="shared" ca="1" si="153"/>
        <v>85</v>
      </c>
      <c r="CB6" s="83">
        <f t="shared" ca="1" si="153"/>
        <v>2</v>
      </c>
      <c r="CC6" s="83">
        <f t="shared" ca="1" si="153"/>
        <v>0</v>
      </c>
      <c r="CD6" s="83">
        <f t="shared" ca="1" si="153"/>
        <v>2</v>
      </c>
      <c r="CE6" s="83">
        <f t="shared" ca="1" si="153"/>
        <v>0</v>
      </c>
      <c r="CF6" s="126">
        <f ca="1">IFERROR(IF(VLOOKUP(CF$1,$A$7:$C$26,3,0),IF(ISNUMBER(BW6),SUMIFS('Stats Coachs'!$F$3:$F$29,'Stats Coachs'!$C$3:$C$29,VLOOKUP(CF$1,$A$7:$B$26,2,0)),""),""),"")</f>
        <v>19</v>
      </c>
      <c r="CG6" s="83">
        <f t="shared" ca="1" si="154"/>
        <v>4</v>
      </c>
      <c r="CH6" s="83">
        <f t="shared" ca="1" si="154"/>
        <v>3</v>
      </c>
      <c r="CI6" s="83">
        <f t="shared" ca="1" si="154"/>
        <v>1</v>
      </c>
      <c r="CJ6" s="83">
        <f t="shared" ca="1" si="154"/>
        <v>280</v>
      </c>
      <c r="CK6" s="83">
        <f t="shared" ca="1" si="154"/>
        <v>70</v>
      </c>
      <c r="CL6" s="83">
        <f t="shared" ca="1" si="154"/>
        <v>0</v>
      </c>
      <c r="CM6" s="83">
        <f t="shared" ca="1" si="154"/>
        <v>0</v>
      </c>
      <c r="CN6" s="83">
        <f t="shared" ca="1" si="154"/>
        <v>2</v>
      </c>
      <c r="CO6" s="83">
        <f t="shared" ca="1" si="154"/>
        <v>0</v>
      </c>
      <c r="CP6" s="126">
        <f ca="1">IFERROR(IF(VLOOKUP(CP$1,$A$7:$C$26,3,0),IF(ISNUMBER(CG6),SUMIFS('Stats Coachs'!$F$3:$F$29,'Stats Coachs'!$C$3:$C$29,VLOOKUP(CP$1,$A$7:$B$26,2,0)),""),""),"")</f>
        <v>5</v>
      </c>
      <c r="CQ6" s="83">
        <f t="shared" ca="1" si="155"/>
        <v>12</v>
      </c>
      <c r="CR6" s="83">
        <f t="shared" ca="1" si="155"/>
        <v>12</v>
      </c>
      <c r="CS6" s="83">
        <f t="shared" ca="1" si="155"/>
        <v>0</v>
      </c>
      <c r="CT6" s="83">
        <f t="shared" ca="1" si="155"/>
        <v>1080</v>
      </c>
      <c r="CU6" s="83">
        <f t="shared" ca="1" si="155"/>
        <v>90</v>
      </c>
      <c r="CV6" s="83">
        <f t="shared" ca="1" si="155"/>
        <v>0</v>
      </c>
      <c r="CW6" s="83">
        <f t="shared" ca="1" si="155"/>
        <v>0</v>
      </c>
      <c r="CX6" s="83">
        <f t="shared" ca="1" si="155"/>
        <v>1</v>
      </c>
      <c r="CY6" s="83">
        <f t="shared" ca="1" si="155"/>
        <v>0</v>
      </c>
      <c r="CZ6" s="126">
        <f ca="1">IFERROR(IF(VLOOKUP(CZ$1,$A$7:$C$26,3,0),IF(ISNUMBER(CQ6),SUMIFS('Stats Coachs'!$F$3:$F$29,'Stats Coachs'!$C$3:$C$29,VLOOKUP(CZ$1,$A$7:$B$26,2,0)),""),""),"")</f>
        <v>13</v>
      </c>
      <c r="DA6" s="83">
        <f t="shared" ca="1" si="156"/>
        <v>11</v>
      </c>
      <c r="DB6" s="83">
        <f t="shared" ca="1" si="156"/>
        <v>7</v>
      </c>
      <c r="DC6" s="83">
        <f t="shared" ca="1" si="156"/>
        <v>4</v>
      </c>
      <c r="DD6" s="83">
        <f t="shared" ca="1" si="156"/>
        <v>680</v>
      </c>
      <c r="DE6" s="83">
        <f t="shared" ca="1" si="156"/>
        <v>62</v>
      </c>
      <c r="DF6" s="83">
        <f t="shared" ca="1" si="156"/>
        <v>0</v>
      </c>
      <c r="DG6" s="83">
        <f t="shared" ca="1" si="156"/>
        <v>1</v>
      </c>
      <c r="DH6" s="83">
        <f t="shared" ca="1" si="156"/>
        <v>0</v>
      </c>
      <c r="DI6" s="83">
        <f t="shared" ca="1" si="156"/>
        <v>0</v>
      </c>
      <c r="DJ6" s="126">
        <f ca="1">IFERROR(IF(VLOOKUP(DJ$1,$A$7:$C$26,3,0),IF(ISNUMBER(DA6),SUMIFS('Stats Coachs'!$F$3:$F$29,'Stats Coachs'!$C$3:$C$29,VLOOKUP(DJ$1,$A$7:$B$26,2,0)),""),""),"")</f>
        <v>18</v>
      </c>
      <c r="DK6" s="83" t="str">
        <f t="shared" ca="1" si="157"/>
        <v/>
      </c>
      <c r="DL6" s="83" t="str">
        <f t="shared" ca="1" si="157"/>
        <v/>
      </c>
      <c r="DM6" s="83" t="str">
        <f t="shared" ca="1" si="157"/>
        <v/>
      </c>
      <c r="DN6" s="83" t="str">
        <f t="shared" ca="1" si="157"/>
        <v/>
      </c>
      <c r="DO6" s="83" t="str">
        <f t="shared" ca="1" si="157"/>
        <v/>
      </c>
      <c r="DP6" s="83" t="str">
        <f t="shared" ca="1" si="157"/>
        <v/>
      </c>
      <c r="DQ6" s="83" t="str">
        <f t="shared" ca="1" si="157"/>
        <v/>
      </c>
      <c r="DR6" s="83" t="str">
        <f t="shared" ca="1" si="157"/>
        <v/>
      </c>
      <c r="DS6" s="83" t="str">
        <f t="shared" ca="1" si="157"/>
        <v/>
      </c>
      <c r="DT6" s="126" t="str">
        <f ca="1">IFERROR(IF(VLOOKUP(DT$1,$A$7:$C$26,3,0),IF(ISNUMBER(DK6),SUMIFS('Stats Coachs'!$F$3:$F$29,'Stats Coachs'!$C$3:$C$29,VLOOKUP(DT$1,$A$7:$B$26,2,0)),""),""),"")</f>
        <v/>
      </c>
      <c r="DU6" s="83" t="str">
        <f t="shared" ca="1" si="158"/>
        <v/>
      </c>
      <c r="DV6" s="83" t="str">
        <f t="shared" ca="1" si="158"/>
        <v/>
      </c>
      <c r="DW6" s="83" t="str">
        <f t="shared" ca="1" si="158"/>
        <v/>
      </c>
      <c r="DX6" s="83" t="str">
        <f t="shared" ca="1" si="158"/>
        <v/>
      </c>
      <c r="DY6" s="83" t="str">
        <f t="shared" ca="1" si="158"/>
        <v/>
      </c>
      <c r="DZ6" s="83" t="str">
        <f t="shared" ca="1" si="158"/>
        <v/>
      </c>
      <c r="EA6" s="83" t="str">
        <f t="shared" ca="1" si="158"/>
        <v/>
      </c>
      <c r="EB6" s="83" t="str">
        <f t="shared" ca="1" si="158"/>
        <v/>
      </c>
      <c r="EC6" s="83" t="str">
        <f t="shared" ca="1" si="158"/>
        <v/>
      </c>
      <c r="ED6" s="126" t="str">
        <f ca="1">IFERROR(IF(VLOOKUP(ED$1,$A$7:$C$26,3,0),IF(ISNUMBER(DU6),SUMIFS('Stats Coachs'!$F$3:$F$29,'Stats Coachs'!$C$3:$C$29,VLOOKUP(ED$1,$A$7:$B$26,2,0)),""),""),"")</f>
        <v/>
      </c>
      <c r="EE6" s="83" t="str">
        <f t="shared" ca="1" si="159"/>
        <v/>
      </c>
      <c r="EF6" s="83" t="str">
        <f t="shared" ca="1" si="159"/>
        <v/>
      </c>
      <c r="EG6" s="83" t="str">
        <f t="shared" ca="1" si="159"/>
        <v/>
      </c>
      <c r="EH6" s="83" t="str">
        <f t="shared" ca="1" si="159"/>
        <v/>
      </c>
      <c r="EI6" s="83" t="str">
        <f t="shared" ca="1" si="159"/>
        <v/>
      </c>
      <c r="EJ6" s="83" t="str">
        <f t="shared" ca="1" si="159"/>
        <v/>
      </c>
      <c r="EK6" s="83" t="str">
        <f t="shared" ca="1" si="159"/>
        <v/>
      </c>
      <c r="EL6" s="83" t="str">
        <f t="shared" ca="1" si="159"/>
        <v/>
      </c>
      <c r="EM6" s="83" t="str">
        <f t="shared" ca="1" si="159"/>
        <v/>
      </c>
      <c r="EN6" s="126" t="str">
        <f ca="1">IFERROR(IF(VLOOKUP(EN$1,$A$7:$C$26,3,0),IF(ISNUMBER(EE6),SUMIFS('Stats Coachs'!$F$3:$F$29,'Stats Coachs'!$C$3:$C$29,VLOOKUP(EN$1,$A$7:$B$26,2,0)),""),""),"")</f>
        <v/>
      </c>
      <c r="EO6" s="83" t="str">
        <f t="shared" ca="1" si="160"/>
        <v/>
      </c>
      <c r="EP6" s="83" t="str">
        <f t="shared" ca="1" si="160"/>
        <v/>
      </c>
      <c r="EQ6" s="83" t="str">
        <f t="shared" ca="1" si="160"/>
        <v/>
      </c>
      <c r="ER6" s="83" t="str">
        <f t="shared" ca="1" si="160"/>
        <v/>
      </c>
      <c r="ES6" s="83" t="str">
        <f t="shared" ca="1" si="160"/>
        <v/>
      </c>
      <c r="ET6" s="83" t="str">
        <f t="shared" ca="1" si="160"/>
        <v/>
      </c>
      <c r="EU6" s="83" t="str">
        <f t="shared" ca="1" si="160"/>
        <v/>
      </c>
      <c r="EV6" s="83" t="str">
        <f t="shared" ca="1" si="160"/>
        <v/>
      </c>
      <c r="EW6" s="83" t="str">
        <f t="shared" ca="1" si="160"/>
        <v/>
      </c>
      <c r="EX6" s="126" t="str">
        <f ca="1">IFERROR(IF(VLOOKUP(EX$1,$A$7:$C$26,3,0),IF(ISNUMBER(EO6),SUMIFS('Stats Coachs'!$F$3:$F$29,'Stats Coachs'!$C$3:$C$29,VLOOKUP(EX$1,$A$7:$B$26,2,0)),""),""),"")</f>
        <v/>
      </c>
      <c r="EY6" s="83" t="str">
        <f t="shared" ca="1" si="161"/>
        <v/>
      </c>
      <c r="EZ6" s="83" t="str">
        <f t="shared" ca="1" si="161"/>
        <v/>
      </c>
      <c r="FA6" s="83" t="str">
        <f t="shared" ca="1" si="161"/>
        <v/>
      </c>
      <c r="FB6" s="83" t="str">
        <f t="shared" ca="1" si="161"/>
        <v/>
      </c>
      <c r="FC6" s="83" t="str">
        <f t="shared" ca="1" si="161"/>
        <v/>
      </c>
      <c r="FD6" s="83" t="str">
        <f t="shared" ca="1" si="161"/>
        <v/>
      </c>
      <c r="FE6" s="83" t="str">
        <f t="shared" ca="1" si="161"/>
        <v/>
      </c>
      <c r="FF6" s="83" t="str">
        <f t="shared" ca="1" si="161"/>
        <v/>
      </c>
      <c r="FG6" s="83" t="str">
        <f t="shared" ca="1" si="161"/>
        <v/>
      </c>
      <c r="FH6" s="126" t="str">
        <f ca="1">IFERROR(IF(VLOOKUP(FH$1,$A$7:$C$26,3,0),IF(ISNUMBER(EY6),SUMIFS('Stats Coachs'!$F$3:$F$29,'Stats Coachs'!$C$3:$C$29,VLOOKUP(FH$1,$A$7:$B$26,2,0)),""),""),"")</f>
        <v/>
      </c>
      <c r="FI6" s="83" t="str">
        <f t="shared" ca="1" si="162"/>
        <v/>
      </c>
      <c r="FJ6" s="83" t="str">
        <f t="shared" ca="1" si="162"/>
        <v/>
      </c>
      <c r="FK6" s="83" t="str">
        <f t="shared" ca="1" si="162"/>
        <v/>
      </c>
      <c r="FL6" s="83" t="str">
        <f t="shared" ca="1" si="162"/>
        <v/>
      </c>
      <c r="FM6" s="83" t="str">
        <f t="shared" ca="1" si="162"/>
        <v/>
      </c>
      <c r="FN6" s="83" t="str">
        <f t="shared" ca="1" si="162"/>
        <v/>
      </c>
      <c r="FO6" s="83" t="str">
        <f t="shared" ca="1" si="162"/>
        <v/>
      </c>
      <c r="FP6" s="83" t="str">
        <f t="shared" ca="1" si="162"/>
        <v/>
      </c>
      <c r="FQ6" s="83" t="str">
        <f t="shared" ca="1" si="162"/>
        <v/>
      </c>
      <c r="FR6" s="126" t="str">
        <f ca="1">IFERROR(IF(VLOOKUP(FR$1,$A$7:$C$26,3,0),IF(ISNUMBER(FI6),SUMIFS('Stats Coachs'!$F$3:$F$29,'Stats Coachs'!$C$3:$C$29,VLOOKUP(FR$1,$A$7:$B$26,2,0)),""),""),"")</f>
        <v/>
      </c>
      <c r="FS6" s="83" t="str">
        <f t="shared" ca="1" si="163"/>
        <v/>
      </c>
      <c r="FT6" s="83" t="str">
        <f t="shared" ca="1" si="163"/>
        <v/>
      </c>
      <c r="FU6" s="83" t="str">
        <f t="shared" ca="1" si="163"/>
        <v/>
      </c>
      <c r="FV6" s="83" t="str">
        <f t="shared" ca="1" si="163"/>
        <v/>
      </c>
      <c r="FW6" s="83" t="str">
        <f t="shared" ca="1" si="163"/>
        <v/>
      </c>
      <c r="FX6" s="83" t="str">
        <f t="shared" ca="1" si="163"/>
        <v/>
      </c>
      <c r="FY6" s="83" t="str">
        <f t="shared" ca="1" si="163"/>
        <v/>
      </c>
      <c r="FZ6" s="83" t="str">
        <f t="shared" ca="1" si="163"/>
        <v/>
      </c>
      <c r="GA6" s="83" t="str">
        <f t="shared" ca="1" si="163"/>
        <v/>
      </c>
      <c r="GB6" s="126" t="str">
        <f ca="1">IFERROR(IF(VLOOKUP(GB$1,$A$7:$C$26,3,0),IF(ISNUMBER(FS6),SUMIFS('Stats Coachs'!$F$3:$F$29,'Stats Coachs'!$C$3:$C$29,VLOOKUP(GB$1,$A$7:$B$26,2,0)),""),""),"")</f>
        <v/>
      </c>
      <c r="GC6" s="83" t="str">
        <f t="shared" ca="1" si="164"/>
        <v/>
      </c>
      <c r="GD6" s="83" t="str">
        <f t="shared" ca="1" si="164"/>
        <v/>
      </c>
      <c r="GE6" s="83" t="str">
        <f t="shared" ca="1" si="164"/>
        <v/>
      </c>
      <c r="GF6" s="83" t="str">
        <f t="shared" ca="1" si="164"/>
        <v/>
      </c>
      <c r="GG6" s="83" t="str">
        <f t="shared" ca="1" si="164"/>
        <v/>
      </c>
      <c r="GH6" s="83" t="str">
        <f t="shared" ca="1" si="164"/>
        <v/>
      </c>
      <c r="GI6" s="83" t="str">
        <f t="shared" ca="1" si="164"/>
        <v/>
      </c>
      <c r="GJ6" s="83" t="str">
        <f t="shared" ca="1" si="164"/>
        <v/>
      </c>
      <c r="GK6" s="83" t="str">
        <f t="shared" ca="1" si="164"/>
        <v/>
      </c>
      <c r="GL6" s="126" t="str">
        <f ca="1">IFERROR(IF(VLOOKUP(GL$1,$A$7:$C$26,3,0),IF(ISNUMBER(GC6),SUMIFS('Stats Coachs'!$F$3:$F$29,'Stats Coachs'!$C$3:$C$29,VLOOKUP(GL$1,$A$7:$B$26,2,0)),""),""),"")</f>
        <v/>
      </c>
      <c r="GM6" s="83" t="str">
        <f t="shared" ca="1" si="165"/>
        <v/>
      </c>
      <c r="GN6" s="83" t="str">
        <f t="shared" ca="1" si="165"/>
        <v/>
      </c>
      <c r="GO6" s="83" t="str">
        <f t="shared" ca="1" si="165"/>
        <v/>
      </c>
      <c r="GP6" s="83" t="str">
        <f t="shared" ca="1" si="165"/>
        <v/>
      </c>
      <c r="GQ6" s="83" t="str">
        <f t="shared" ca="1" si="165"/>
        <v/>
      </c>
      <c r="GR6" s="83" t="str">
        <f t="shared" ca="1" si="165"/>
        <v/>
      </c>
      <c r="GS6" s="83" t="str">
        <f t="shared" ca="1" si="165"/>
        <v/>
      </c>
      <c r="GT6" s="83" t="str">
        <f t="shared" ca="1" si="165"/>
        <v/>
      </c>
      <c r="GU6" s="83" t="str">
        <f t="shared" ca="1" si="165"/>
        <v/>
      </c>
      <c r="GV6" s="126" t="str">
        <f ca="1">IFERROR(IF(VLOOKUP(GV$1,$A$7:$C$26,3,0),IF(ISNUMBER(GM6),SUMIFS('Stats Coachs'!$F$3:$F$29,'Stats Coachs'!$C$3:$C$29,VLOOKUP(GV$1,$A$7:$B$26,2,0)),""),""),"")</f>
        <v/>
      </c>
      <c r="GW6" s="83" t="str">
        <f t="shared" ca="1" si="166"/>
        <v/>
      </c>
      <c r="GX6" s="83" t="str">
        <f t="shared" ca="1" si="166"/>
        <v/>
      </c>
      <c r="GY6" s="83" t="str">
        <f t="shared" ca="1" si="166"/>
        <v/>
      </c>
      <c r="GZ6" s="83" t="str">
        <f t="shared" ca="1" si="166"/>
        <v/>
      </c>
      <c r="HA6" s="83" t="str">
        <f t="shared" ca="1" si="166"/>
        <v/>
      </c>
      <c r="HB6" s="83" t="str">
        <f t="shared" ca="1" si="166"/>
        <v/>
      </c>
      <c r="HC6" s="83" t="str">
        <f t="shared" ca="1" si="166"/>
        <v/>
      </c>
      <c r="HD6" s="83" t="str">
        <f t="shared" ca="1" si="166"/>
        <v/>
      </c>
      <c r="HE6" s="83" t="str">
        <f t="shared" ca="1" si="166"/>
        <v/>
      </c>
      <c r="HF6" s="126" t="str">
        <f ca="1">IFERROR(IF(VLOOKUP(HF$1,$A$7:$C$26,3,0),IF(ISNUMBER(GW6),SUMIFS('Stats Coachs'!$F$3:$F$29,'Stats Coachs'!$C$3:$C$29,VLOOKUP(HF$1,$A$7:$B$26,2,0)),""),""),"")</f>
        <v/>
      </c>
      <c r="HG6" s="83" t="str">
        <f t="shared" ca="1" si="167"/>
        <v/>
      </c>
      <c r="HH6" s="83" t="str">
        <f t="shared" ca="1" si="167"/>
        <v/>
      </c>
      <c r="HI6" s="83" t="str">
        <f t="shared" ca="1" si="167"/>
        <v/>
      </c>
      <c r="HJ6" s="83" t="str">
        <f t="shared" ca="1" si="167"/>
        <v/>
      </c>
      <c r="HK6" s="83" t="str">
        <f t="shared" ca="1" si="167"/>
        <v/>
      </c>
      <c r="HL6" s="83" t="str">
        <f t="shared" ca="1" si="167"/>
        <v/>
      </c>
      <c r="HM6" s="83" t="str">
        <f t="shared" ca="1" si="167"/>
        <v/>
      </c>
      <c r="HN6" s="83" t="str">
        <f t="shared" ca="1" si="167"/>
        <v/>
      </c>
      <c r="HO6" s="83" t="str">
        <f t="shared" ca="1" si="167"/>
        <v/>
      </c>
      <c r="HP6" s="126" t="str">
        <f ca="1">IFERROR(IF(VLOOKUP(HP$1,$A$7:$C$26,3,0),IF(ISNUMBER(HG6),SUMIFS('Stats Coachs'!$F$3:$F$29,'Stats Coachs'!$C$3:$C$29,VLOOKUP(HP$1,$A$7:$B$26,2,0)),""),""),"")</f>
        <v/>
      </c>
      <c r="HQ6" s="83" t="str">
        <f t="shared" ca="1" si="168"/>
        <v/>
      </c>
      <c r="HR6" s="83" t="str">
        <f t="shared" ca="1" si="168"/>
        <v/>
      </c>
      <c r="HS6" s="83" t="str">
        <f t="shared" ca="1" si="168"/>
        <v/>
      </c>
      <c r="HT6" s="83" t="str">
        <f t="shared" ca="1" si="168"/>
        <v/>
      </c>
      <c r="HU6" s="83" t="str">
        <f t="shared" ca="1" si="168"/>
        <v/>
      </c>
      <c r="HV6" s="83" t="str">
        <f t="shared" ca="1" si="168"/>
        <v/>
      </c>
      <c r="HW6" s="83" t="str">
        <f t="shared" ca="1" si="168"/>
        <v/>
      </c>
      <c r="HX6" s="83" t="str">
        <f t="shared" ca="1" si="168"/>
        <v/>
      </c>
      <c r="HY6" s="83" t="str">
        <f t="shared" ca="1" si="168"/>
        <v/>
      </c>
      <c r="HZ6" s="126" t="str">
        <f ca="1">IFERROR(IF(VLOOKUP(HZ$1,$A$7:$C$26,3,0),IF(ISNUMBER(HQ6),SUMIFS('Stats Coachs'!$F$3:$F$29,'Stats Coachs'!$C$3:$C$29,VLOOKUP(HZ$1,$A$7:$B$26,2,0)),""),""),"")</f>
        <v/>
      </c>
      <c r="IA6" s="83" t="str">
        <f t="shared" ca="1" si="169"/>
        <v/>
      </c>
      <c r="IB6" s="83" t="str">
        <f t="shared" ca="1" si="169"/>
        <v/>
      </c>
      <c r="IC6" s="83" t="str">
        <f t="shared" ca="1" si="169"/>
        <v/>
      </c>
      <c r="ID6" s="83" t="str">
        <f t="shared" ca="1" si="169"/>
        <v/>
      </c>
      <c r="IE6" s="83" t="str">
        <f t="shared" ca="1" si="169"/>
        <v/>
      </c>
      <c r="IF6" s="83" t="str">
        <f t="shared" ca="1" si="169"/>
        <v/>
      </c>
      <c r="IG6" s="83" t="str">
        <f t="shared" ca="1" si="169"/>
        <v/>
      </c>
      <c r="IH6" s="83" t="str">
        <f t="shared" ca="1" si="169"/>
        <v/>
      </c>
      <c r="II6" s="83" t="str">
        <f t="shared" ca="1" si="169"/>
        <v/>
      </c>
      <c r="IJ6" s="126" t="str">
        <f ca="1">IFERROR(IF(VLOOKUP(IJ$1,$A$7:$C$26,3,0),IF(ISNUMBER(IA6),SUMIFS('Stats Coachs'!$F$3:$F$29,'Stats Coachs'!$C$3:$C$29,VLOOKUP(IJ$1,$A$7:$B$26,2,0)),""),""),"")</f>
        <v/>
      </c>
    </row>
    <row r="7" spans="1:244" x14ac:dyDescent="0.2">
      <c r="A7" s="213">
        <v>2</v>
      </c>
      <c r="B7" s="80" t="s">
        <v>256</v>
      </c>
      <c r="C7" s="214" t="b">
        <v>1</v>
      </c>
      <c r="E7" s="83">
        <v>4</v>
      </c>
      <c r="F7" s="86" t="str">
        <f t="shared" ca="1" si="180"/>
        <v>Baz</v>
      </c>
      <c r="G7" s="83">
        <f t="shared" ca="1" si="170"/>
        <v>192</v>
      </c>
      <c r="H7" s="83">
        <f t="shared" ca="1" si="170"/>
        <v>170</v>
      </c>
      <c r="I7" s="83">
        <f t="shared" ca="1" si="170"/>
        <v>22</v>
      </c>
      <c r="J7" s="117">
        <f t="shared" ca="1" si="170"/>
        <v>16240</v>
      </c>
      <c r="K7" s="87">
        <f t="shared" ca="1" si="171"/>
        <v>84.5</v>
      </c>
      <c r="L7" s="83">
        <f t="shared" ca="1" si="172"/>
        <v>87</v>
      </c>
      <c r="M7" s="83">
        <f t="shared" ca="1" si="172"/>
        <v>33</v>
      </c>
      <c r="N7" s="83">
        <f t="shared" ca="1" si="172"/>
        <v>35</v>
      </c>
      <c r="O7" s="83">
        <f t="shared" ca="1" si="172"/>
        <v>0</v>
      </c>
      <c r="P7" s="114">
        <f t="shared" ca="1" si="173"/>
        <v>0.43935926773455375</v>
      </c>
      <c r="Q7" s="83">
        <f t="shared" ca="1" si="174"/>
        <v>16</v>
      </c>
      <c r="R7" s="114">
        <f t="shared" ca="1" si="175"/>
        <v>0.56973293768545996</v>
      </c>
      <c r="T7" s="88">
        <f ca="1">RANK(V7,$V$4:$V$98,0)+COUNTIFS($V$4:$V7,V7)-1</f>
        <v>18</v>
      </c>
      <c r="U7" s="84" t="str">
        <f>Listes!X7</f>
        <v>Aissa</v>
      </c>
      <c r="V7" s="89" cm="1">
        <f t="array" aca="1" ref="V7" ca="1">INDEX($W7:$AG7,$C$2)</f>
        <v>102</v>
      </c>
      <c r="W7" s="83">
        <f t="shared" ca="1" si="176"/>
        <v>102</v>
      </c>
      <c r="X7" s="83">
        <f t="shared" ca="1" si="145"/>
        <v>87</v>
      </c>
      <c r="Y7" s="83">
        <f t="shared" ca="1" si="145"/>
        <v>15</v>
      </c>
      <c r="Z7" s="83">
        <f t="shared" ca="1" si="145"/>
        <v>8230</v>
      </c>
      <c r="AA7" s="90">
        <f t="shared" ca="1" si="146"/>
        <v>80.686274509803923</v>
      </c>
      <c r="AB7" s="83">
        <f t="shared" ca="1" si="177"/>
        <v>28</v>
      </c>
      <c r="AC7" s="83">
        <f t="shared" ca="1" si="147"/>
        <v>11</v>
      </c>
      <c r="AD7" s="83">
        <f t="shared" ca="1" si="147"/>
        <v>17</v>
      </c>
      <c r="AE7" s="83">
        <f t="shared" ca="1" si="147"/>
        <v>3</v>
      </c>
      <c r="AF7" s="116">
        <f t="shared" ca="1" si="148"/>
        <v>0.23340961098398169</v>
      </c>
      <c r="AG7" s="85">
        <f t="shared" ca="1" si="178"/>
        <v>9</v>
      </c>
      <c r="AH7" s="126">
        <f t="shared" ca="1" si="179"/>
        <v>198</v>
      </c>
      <c r="AI7" s="83" t="str">
        <f t="shared" ca="1" si="149"/>
        <v/>
      </c>
      <c r="AJ7" s="83" t="str">
        <f t="shared" ca="1" si="149"/>
        <v/>
      </c>
      <c r="AK7" s="83" t="str">
        <f t="shared" ca="1" si="149"/>
        <v/>
      </c>
      <c r="AL7" s="83" t="str">
        <f t="shared" ca="1" si="149"/>
        <v/>
      </c>
      <c r="AM7" s="83" t="str">
        <f t="shared" ca="1" si="149"/>
        <v/>
      </c>
      <c r="AN7" s="83" t="str">
        <f t="shared" ca="1" si="149"/>
        <v/>
      </c>
      <c r="AO7" s="83" t="str">
        <f t="shared" ca="1" si="149"/>
        <v/>
      </c>
      <c r="AP7" s="83" t="str">
        <f t="shared" ca="1" si="149"/>
        <v/>
      </c>
      <c r="AQ7" s="83" t="str">
        <f t="shared" ca="1" si="149"/>
        <v/>
      </c>
      <c r="AR7" s="126" t="str">
        <f ca="1">IFERROR(IF(VLOOKUP(AR$1,$A$6:$C$26,3,0),IF(ISNUMBER(AI7),SUMIFS('Stats Coachs'!$F$2:$F$29,'Stats Coachs'!$C$2:$C$29,VLOOKUP(AR$1,$A$6:$B$26,2,0)),""),""),"")</f>
        <v/>
      </c>
      <c r="AS7" s="83" t="str">
        <f t="shared" ca="1" si="150"/>
        <v/>
      </c>
      <c r="AT7" s="83" t="str">
        <f t="shared" ca="1" si="150"/>
        <v/>
      </c>
      <c r="AU7" s="83" t="str">
        <f t="shared" ca="1" si="150"/>
        <v/>
      </c>
      <c r="AV7" s="83" t="str">
        <f t="shared" ca="1" si="150"/>
        <v/>
      </c>
      <c r="AW7" s="83" t="str">
        <f t="shared" ca="1" si="150"/>
        <v/>
      </c>
      <c r="AX7" s="83" t="str">
        <f t="shared" ca="1" si="150"/>
        <v/>
      </c>
      <c r="AY7" s="83" t="str">
        <f t="shared" ca="1" si="150"/>
        <v/>
      </c>
      <c r="AZ7" s="83" t="str">
        <f t="shared" ca="1" si="150"/>
        <v/>
      </c>
      <c r="BA7" s="83" t="str">
        <f t="shared" ca="1" si="150"/>
        <v/>
      </c>
      <c r="BB7" s="126" t="str">
        <f ca="1">IFERROR(IF(VLOOKUP(BB$1,$A$7:$C$26,3,0),IF(ISNUMBER(AS7),SUMIFS('Stats Coachs'!$F$3:$F$29,'Stats Coachs'!$C$3:$C$29,VLOOKUP(BB$1,$A$7:$B$26,2,0)),""),""),"")</f>
        <v/>
      </c>
      <c r="BC7" s="83" t="str">
        <f t="shared" ca="1" si="151"/>
        <v/>
      </c>
      <c r="BD7" s="83" t="str">
        <f t="shared" ca="1" si="151"/>
        <v/>
      </c>
      <c r="BE7" s="83" t="str">
        <f t="shared" ca="1" si="151"/>
        <v/>
      </c>
      <c r="BF7" s="83" t="str">
        <f t="shared" ca="1" si="151"/>
        <v/>
      </c>
      <c r="BG7" s="83" t="str">
        <f t="shared" ca="1" si="151"/>
        <v/>
      </c>
      <c r="BH7" s="83" t="str">
        <f t="shared" ca="1" si="151"/>
        <v/>
      </c>
      <c r="BI7" s="83" t="str">
        <f t="shared" ca="1" si="151"/>
        <v/>
      </c>
      <c r="BJ7" s="83" t="str">
        <f t="shared" ca="1" si="151"/>
        <v/>
      </c>
      <c r="BK7" s="83" t="str">
        <f t="shared" ca="1" si="151"/>
        <v/>
      </c>
      <c r="BL7" s="126" t="str">
        <f ca="1">IFERROR(IF(VLOOKUP(BL$1,$A$7:$C$26,3,0),IF(ISNUMBER(BC7),SUMIFS('Stats Coachs'!$F$3:$F$29,'Stats Coachs'!$C$3:$C$29,VLOOKUP(BL$1,$A$7:$B$26,2,0)),""),""),"")</f>
        <v/>
      </c>
      <c r="BM7" s="83" t="str">
        <f t="shared" ca="1" si="152"/>
        <v/>
      </c>
      <c r="BN7" s="83" t="str">
        <f t="shared" ca="1" si="152"/>
        <v/>
      </c>
      <c r="BO7" s="83" t="str">
        <f t="shared" ca="1" si="152"/>
        <v/>
      </c>
      <c r="BP7" s="83" t="str">
        <f t="shared" ca="1" si="152"/>
        <v/>
      </c>
      <c r="BQ7" s="83" t="str">
        <f t="shared" ca="1" si="152"/>
        <v/>
      </c>
      <c r="BR7" s="83" t="str">
        <f t="shared" ca="1" si="152"/>
        <v/>
      </c>
      <c r="BS7" s="83" t="str">
        <f t="shared" ca="1" si="152"/>
        <v/>
      </c>
      <c r="BT7" s="83" t="str">
        <f t="shared" ca="1" si="152"/>
        <v/>
      </c>
      <c r="BU7" s="83" t="str">
        <f t="shared" ca="1" si="152"/>
        <v/>
      </c>
      <c r="BV7" s="126" t="str">
        <f ca="1">IFERROR(IF(VLOOKUP(BV$1,$A$7:$C$26,3,0),IF(ISNUMBER(BM7),SUMIFS('Stats Coachs'!$F$3:$F$29,'Stats Coachs'!$C$3:$C$29,VLOOKUP(BV$1,$A$7:$B$26,2,0)),""),""),"")</f>
        <v/>
      </c>
      <c r="BW7" s="83" t="str">
        <f t="shared" ca="1" si="153"/>
        <v/>
      </c>
      <c r="BX7" s="83" t="str">
        <f t="shared" ca="1" si="153"/>
        <v/>
      </c>
      <c r="BY7" s="83" t="str">
        <f t="shared" ca="1" si="153"/>
        <v/>
      </c>
      <c r="BZ7" s="83" t="str">
        <f t="shared" ca="1" si="153"/>
        <v/>
      </c>
      <c r="CA7" s="83" t="str">
        <f t="shared" ca="1" si="153"/>
        <v/>
      </c>
      <c r="CB7" s="83" t="str">
        <f t="shared" ca="1" si="153"/>
        <v/>
      </c>
      <c r="CC7" s="83" t="str">
        <f t="shared" ca="1" si="153"/>
        <v/>
      </c>
      <c r="CD7" s="83" t="str">
        <f t="shared" ca="1" si="153"/>
        <v/>
      </c>
      <c r="CE7" s="83" t="str">
        <f t="shared" ca="1" si="153"/>
        <v/>
      </c>
      <c r="CF7" s="126" t="str">
        <f ca="1">IFERROR(IF(VLOOKUP(CF$1,$A$7:$C$26,3,0),IF(ISNUMBER(BW7),SUMIFS('Stats Coachs'!$F$3:$F$29,'Stats Coachs'!$C$3:$C$29,VLOOKUP(CF$1,$A$7:$B$26,2,0)),""),""),"")</f>
        <v/>
      </c>
      <c r="CG7" s="83" t="str">
        <f t="shared" ca="1" si="154"/>
        <v/>
      </c>
      <c r="CH7" s="83" t="str">
        <f t="shared" ca="1" si="154"/>
        <v/>
      </c>
      <c r="CI7" s="83" t="str">
        <f t="shared" ca="1" si="154"/>
        <v/>
      </c>
      <c r="CJ7" s="83" t="str">
        <f t="shared" ca="1" si="154"/>
        <v/>
      </c>
      <c r="CK7" s="83" t="str">
        <f t="shared" ca="1" si="154"/>
        <v/>
      </c>
      <c r="CL7" s="83" t="str">
        <f t="shared" ca="1" si="154"/>
        <v/>
      </c>
      <c r="CM7" s="83" t="str">
        <f t="shared" ca="1" si="154"/>
        <v/>
      </c>
      <c r="CN7" s="83" t="str">
        <f t="shared" ca="1" si="154"/>
        <v/>
      </c>
      <c r="CO7" s="83" t="str">
        <f t="shared" ca="1" si="154"/>
        <v/>
      </c>
      <c r="CP7" s="126" t="str">
        <f ca="1">IFERROR(IF(VLOOKUP(CP$1,$A$7:$C$26,3,0),IF(ISNUMBER(CG7),SUMIFS('Stats Coachs'!$F$3:$F$29,'Stats Coachs'!$C$3:$C$29,VLOOKUP(CP$1,$A$7:$B$26,2,0)),""),""),"")</f>
        <v/>
      </c>
      <c r="CQ7" s="83" t="str">
        <f t="shared" ca="1" si="155"/>
        <v/>
      </c>
      <c r="CR7" s="83" t="str">
        <f t="shared" ca="1" si="155"/>
        <v/>
      </c>
      <c r="CS7" s="83" t="str">
        <f t="shared" ca="1" si="155"/>
        <v/>
      </c>
      <c r="CT7" s="83" t="str">
        <f t="shared" ca="1" si="155"/>
        <v/>
      </c>
      <c r="CU7" s="83" t="str">
        <f t="shared" ca="1" si="155"/>
        <v/>
      </c>
      <c r="CV7" s="83" t="str">
        <f t="shared" ca="1" si="155"/>
        <v/>
      </c>
      <c r="CW7" s="83" t="str">
        <f t="shared" ca="1" si="155"/>
        <v/>
      </c>
      <c r="CX7" s="83" t="str">
        <f t="shared" ca="1" si="155"/>
        <v/>
      </c>
      <c r="CY7" s="83" t="str">
        <f t="shared" ca="1" si="155"/>
        <v/>
      </c>
      <c r="CZ7" s="126" t="str">
        <f ca="1">IFERROR(IF(VLOOKUP(CZ$1,$A$7:$C$26,3,0),IF(ISNUMBER(CQ7),SUMIFS('Stats Coachs'!$F$3:$F$29,'Stats Coachs'!$C$3:$C$29,VLOOKUP(CZ$1,$A$7:$B$26,2,0)),""),""),"")</f>
        <v/>
      </c>
      <c r="DA7" s="83" t="str">
        <f t="shared" ca="1" si="156"/>
        <v/>
      </c>
      <c r="DB7" s="83" t="str">
        <f t="shared" ca="1" si="156"/>
        <v/>
      </c>
      <c r="DC7" s="83" t="str">
        <f t="shared" ca="1" si="156"/>
        <v/>
      </c>
      <c r="DD7" s="83" t="str">
        <f t="shared" ca="1" si="156"/>
        <v/>
      </c>
      <c r="DE7" s="83" t="str">
        <f t="shared" ca="1" si="156"/>
        <v/>
      </c>
      <c r="DF7" s="83" t="str">
        <f t="shared" ca="1" si="156"/>
        <v/>
      </c>
      <c r="DG7" s="83" t="str">
        <f t="shared" ca="1" si="156"/>
        <v/>
      </c>
      <c r="DH7" s="83" t="str">
        <f t="shared" ca="1" si="156"/>
        <v/>
      </c>
      <c r="DI7" s="83" t="str">
        <f t="shared" ca="1" si="156"/>
        <v/>
      </c>
      <c r="DJ7" s="126" t="str">
        <f ca="1">IFERROR(IF(VLOOKUP(DJ$1,$A$7:$C$26,3,0),IF(ISNUMBER(DA7),SUMIFS('Stats Coachs'!$F$3:$F$29,'Stats Coachs'!$C$3:$C$29,VLOOKUP(DJ$1,$A$7:$B$26,2,0)),""),""),"")</f>
        <v/>
      </c>
      <c r="DK7" s="83" t="str">
        <f t="shared" ca="1" si="157"/>
        <v/>
      </c>
      <c r="DL7" s="83" t="str">
        <f t="shared" ca="1" si="157"/>
        <v/>
      </c>
      <c r="DM7" s="83" t="str">
        <f t="shared" ca="1" si="157"/>
        <v/>
      </c>
      <c r="DN7" s="83" t="str">
        <f t="shared" ca="1" si="157"/>
        <v/>
      </c>
      <c r="DO7" s="83" t="str">
        <f t="shared" ca="1" si="157"/>
        <v/>
      </c>
      <c r="DP7" s="83" t="str">
        <f t="shared" ca="1" si="157"/>
        <v/>
      </c>
      <c r="DQ7" s="83" t="str">
        <f t="shared" ca="1" si="157"/>
        <v/>
      </c>
      <c r="DR7" s="83" t="str">
        <f t="shared" ca="1" si="157"/>
        <v/>
      </c>
      <c r="DS7" s="83" t="str">
        <f t="shared" ca="1" si="157"/>
        <v/>
      </c>
      <c r="DT7" s="126" t="str">
        <f ca="1">IFERROR(IF(VLOOKUP(DT$1,$A$7:$C$26,3,0),IF(ISNUMBER(DK7),SUMIFS('Stats Coachs'!$F$3:$F$29,'Stats Coachs'!$C$3:$C$29,VLOOKUP(DT$1,$A$7:$B$26,2,0)),""),""),"")</f>
        <v/>
      </c>
      <c r="DU7" s="83" t="str">
        <f t="shared" ca="1" si="158"/>
        <v/>
      </c>
      <c r="DV7" s="83" t="str">
        <f t="shared" ca="1" si="158"/>
        <v/>
      </c>
      <c r="DW7" s="83" t="str">
        <f t="shared" ca="1" si="158"/>
        <v/>
      </c>
      <c r="DX7" s="83" t="str">
        <f t="shared" ca="1" si="158"/>
        <v/>
      </c>
      <c r="DY7" s="83" t="str">
        <f t="shared" ca="1" si="158"/>
        <v/>
      </c>
      <c r="DZ7" s="83" t="str">
        <f t="shared" ca="1" si="158"/>
        <v/>
      </c>
      <c r="EA7" s="83" t="str">
        <f t="shared" ca="1" si="158"/>
        <v/>
      </c>
      <c r="EB7" s="83" t="str">
        <f t="shared" ca="1" si="158"/>
        <v/>
      </c>
      <c r="EC7" s="83" t="str">
        <f t="shared" ca="1" si="158"/>
        <v/>
      </c>
      <c r="ED7" s="126" t="str">
        <f ca="1">IFERROR(IF(VLOOKUP(ED$1,$A$7:$C$26,3,0),IF(ISNUMBER(DU7),SUMIFS('Stats Coachs'!$F$3:$F$29,'Stats Coachs'!$C$3:$C$29,VLOOKUP(ED$1,$A$7:$B$26,2,0)),""),""),"")</f>
        <v/>
      </c>
      <c r="EE7" s="83" t="str">
        <f t="shared" ca="1" si="159"/>
        <v/>
      </c>
      <c r="EF7" s="83" t="str">
        <f t="shared" ca="1" si="159"/>
        <v/>
      </c>
      <c r="EG7" s="83" t="str">
        <f t="shared" ca="1" si="159"/>
        <v/>
      </c>
      <c r="EH7" s="83" t="str">
        <f t="shared" ca="1" si="159"/>
        <v/>
      </c>
      <c r="EI7" s="83" t="str">
        <f t="shared" ca="1" si="159"/>
        <v/>
      </c>
      <c r="EJ7" s="83" t="str">
        <f t="shared" ca="1" si="159"/>
        <v/>
      </c>
      <c r="EK7" s="83" t="str">
        <f t="shared" ca="1" si="159"/>
        <v/>
      </c>
      <c r="EL7" s="83" t="str">
        <f t="shared" ca="1" si="159"/>
        <v/>
      </c>
      <c r="EM7" s="83" t="str">
        <f t="shared" ca="1" si="159"/>
        <v/>
      </c>
      <c r="EN7" s="126" t="str">
        <f ca="1">IFERROR(IF(VLOOKUP(EN$1,$A$7:$C$26,3,0),IF(ISNUMBER(EE7),SUMIFS('Stats Coachs'!$F$3:$F$29,'Stats Coachs'!$C$3:$C$29,VLOOKUP(EN$1,$A$7:$B$26,2,0)),""),""),"")</f>
        <v/>
      </c>
      <c r="EO7" s="83" t="str">
        <f t="shared" ca="1" si="160"/>
        <v/>
      </c>
      <c r="EP7" s="83" t="str">
        <f t="shared" ca="1" si="160"/>
        <v/>
      </c>
      <c r="EQ7" s="83" t="str">
        <f t="shared" ca="1" si="160"/>
        <v/>
      </c>
      <c r="ER7" s="83" t="str">
        <f t="shared" ca="1" si="160"/>
        <v/>
      </c>
      <c r="ES7" s="83" t="str">
        <f t="shared" ca="1" si="160"/>
        <v/>
      </c>
      <c r="ET7" s="83" t="str">
        <f t="shared" ca="1" si="160"/>
        <v/>
      </c>
      <c r="EU7" s="83" t="str">
        <f t="shared" ca="1" si="160"/>
        <v/>
      </c>
      <c r="EV7" s="83" t="str">
        <f t="shared" ca="1" si="160"/>
        <v/>
      </c>
      <c r="EW7" s="83" t="str">
        <f t="shared" ca="1" si="160"/>
        <v/>
      </c>
      <c r="EX7" s="126" t="str">
        <f ca="1">IFERROR(IF(VLOOKUP(EX$1,$A$7:$C$26,3,0),IF(ISNUMBER(EO7),SUMIFS('Stats Coachs'!$F$3:$F$29,'Stats Coachs'!$C$3:$C$29,VLOOKUP(EX$1,$A$7:$B$26,2,0)),""),""),"")</f>
        <v/>
      </c>
      <c r="EY7" s="83">
        <f t="shared" ca="1" si="161"/>
        <v>3</v>
      </c>
      <c r="EZ7" s="83">
        <f t="shared" ca="1" si="161"/>
        <v>2</v>
      </c>
      <c r="FA7" s="83">
        <f t="shared" ca="1" si="161"/>
        <v>1</v>
      </c>
      <c r="FB7" s="83">
        <f t="shared" ca="1" si="161"/>
        <v>210</v>
      </c>
      <c r="FC7" s="83">
        <f t="shared" ca="1" si="161"/>
        <v>70</v>
      </c>
      <c r="FD7" s="83">
        <f t="shared" ca="1" si="161"/>
        <v>1</v>
      </c>
      <c r="FE7" s="83">
        <f t="shared" ca="1" si="161"/>
        <v>0</v>
      </c>
      <c r="FF7" s="83">
        <f t="shared" ca="1" si="161"/>
        <v>0</v>
      </c>
      <c r="FG7" s="83">
        <f t="shared" ca="1" si="161"/>
        <v>0</v>
      </c>
      <c r="FH7" s="126">
        <f ca="1">IFERROR(IF(VLOOKUP(FH$1,$A$7:$C$26,3,0),IF(ISNUMBER(EY7),SUMIFS('Stats Coachs'!$F$3:$F$29,'Stats Coachs'!$C$3:$C$29,VLOOKUP(FH$1,$A$7:$B$26,2,0)),""),""),"")</f>
        <v>27</v>
      </c>
      <c r="FI7" s="83">
        <f t="shared" ca="1" si="162"/>
        <v>12</v>
      </c>
      <c r="FJ7" s="83">
        <f t="shared" ca="1" si="162"/>
        <v>10</v>
      </c>
      <c r="FK7" s="83">
        <f t="shared" ca="1" si="162"/>
        <v>2</v>
      </c>
      <c r="FL7" s="83">
        <f t="shared" ca="1" si="162"/>
        <v>920</v>
      </c>
      <c r="FM7" s="83" t="str">
        <f t="shared" ca="1" si="162"/>
        <v>76.5</v>
      </c>
      <c r="FN7" s="83">
        <f t="shared" ca="1" si="162"/>
        <v>3</v>
      </c>
      <c r="FO7" s="83">
        <f t="shared" ca="1" si="162"/>
        <v>2</v>
      </c>
      <c r="FP7" s="83">
        <f t="shared" ca="1" si="162"/>
        <v>0</v>
      </c>
      <c r="FQ7" s="83">
        <f t="shared" ca="1" si="162"/>
        <v>1</v>
      </c>
      <c r="FR7" s="126">
        <f ca="1">IFERROR(IF(VLOOKUP(FR$1,$A$7:$C$26,3,0),IF(ISNUMBER(FI7),SUMIFS('Stats Coachs'!$F$3:$F$29,'Stats Coachs'!$C$3:$C$29,VLOOKUP(FR$1,$A$7:$B$26,2,0)),""),""),"")</f>
        <v>24</v>
      </c>
      <c r="FS7" s="83">
        <f t="shared" ca="1" si="163"/>
        <v>21</v>
      </c>
      <c r="FT7" s="83">
        <f t="shared" ca="1" si="163"/>
        <v>20</v>
      </c>
      <c r="FU7" s="83">
        <f t="shared" ca="1" si="163"/>
        <v>1</v>
      </c>
      <c r="FV7" s="83">
        <f t="shared" ca="1" si="163"/>
        <v>1755</v>
      </c>
      <c r="FW7" s="83">
        <f t="shared" ca="1" si="163"/>
        <v>84</v>
      </c>
      <c r="FX7" s="83">
        <f t="shared" ca="1" si="163"/>
        <v>5</v>
      </c>
      <c r="FY7" s="83">
        <f t="shared" ca="1" si="163"/>
        <v>2</v>
      </c>
      <c r="FZ7" s="83">
        <f t="shared" ca="1" si="163"/>
        <v>5</v>
      </c>
      <c r="GA7" s="83">
        <f t="shared" ca="1" si="163"/>
        <v>0</v>
      </c>
      <c r="GB7" s="126">
        <f ca="1">IFERROR(IF(VLOOKUP(GB$1,$A$7:$C$26,3,0),IF(ISNUMBER(FS7),SUMIFS('Stats Coachs'!$F$3:$F$29,'Stats Coachs'!$C$3:$C$29,VLOOKUP(GB$1,$A$7:$B$26,2,0)),""),""),"")</f>
        <v>25</v>
      </c>
      <c r="GC7" s="83">
        <f t="shared" ca="1" si="164"/>
        <v>19</v>
      </c>
      <c r="GD7" s="83">
        <f t="shared" ca="1" si="164"/>
        <v>17</v>
      </c>
      <c r="GE7" s="83">
        <f t="shared" ca="1" si="164"/>
        <v>2</v>
      </c>
      <c r="GF7" s="83">
        <f t="shared" ca="1" si="164"/>
        <v>1625</v>
      </c>
      <c r="GG7" s="83" t="str">
        <f t="shared" ca="1" si="164"/>
        <v>85.5</v>
      </c>
      <c r="GH7" s="83">
        <f t="shared" ca="1" si="164"/>
        <v>5</v>
      </c>
      <c r="GI7" s="83">
        <f t="shared" ca="1" si="164"/>
        <v>2</v>
      </c>
      <c r="GJ7" s="83">
        <f t="shared" ca="1" si="164"/>
        <v>6</v>
      </c>
      <c r="GK7" s="83">
        <f t="shared" ca="1" si="164"/>
        <v>1</v>
      </c>
      <c r="GL7" s="126">
        <f ca="1">IFERROR(IF(VLOOKUP(GL$1,$A$7:$C$26,3,0),IF(ISNUMBER(GC7),SUMIFS('Stats Coachs'!$F$3:$F$29,'Stats Coachs'!$C$3:$C$29,VLOOKUP(GL$1,$A$7:$B$26,2,0)),""),""),"")</f>
        <v>22</v>
      </c>
      <c r="GM7" s="83">
        <f t="shared" ca="1" si="165"/>
        <v>19</v>
      </c>
      <c r="GN7" s="83">
        <f t="shared" ca="1" si="165"/>
        <v>16</v>
      </c>
      <c r="GO7" s="83">
        <f t="shared" ca="1" si="165"/>
        <v>3</v>
      </c>
      <c r="GP7" s="83">
        <f t="shared" ca="1" si="165"/>
        <v>1575</v>
      </c>
      <c r="GQ7" s="83">
        <f t="shared" ca="1" si="165"/>
        <v>83</v>
      </c>
      <c r="GR7" s="83">
        <f t="shared" ca="1" si="165"/>
        <v>6</v>
      </c>
      <c r="GS7" s="83">
        <f t="shared" ca="1" si="165"/>
        <v>2</v>
      </c>
      <c r="GT7" s="83">
        <f t="shared" ca="1" si="165"/>
        <v>5</v>
      </c>
      <c r="GU7" s="83">
        <f t="shared" ca="1" si="165"/>
        <v>0</v>
      </c>
      <c r="GV7" s="126">
        <f ca="1">IFERROR(IF(VLOOKUP(GV$1,$A$7:$C$26,3,0),IF(ISNUMBER(GM7),SUMIFS('Stats Coachs'!$F$3:$F$29,'Stats Coachs'!$C$3:$C$29,VLOOKUP(GV$1,$A$7:$B$26,2,0)),""),""),"")</f>
        <v>22</v>
      </c>
      <c r="GW7" s="83">
        <f t="shared" ca="1" si="166"/>
        <v>5</v>
      </c>
      <c r="GX7" s="83">
        <f t="shared" ca="1" si="166"/>
        <v>4</v>
      </c>
      <c r="GY7" s="83">
        <f t="shared" ca="1" si="166"/>
        <v>1</v>
      </c>
      <c r="GZ7" s="83">
        <f t="shared" ca="1" si="166"/>
        <v>395</v>
      </c>
      <c r="HA7" s="83">
        <f t="shared" ca="1" si="166"/>
        <v>79</v>
      </c>
      <c r="HB7" s="83">
        <f t="shared" ca="1" si="166"/>
        <v>4</v>
      </c>
      <c r="HC7" s="83">
        <f t="shared" ca="1" si="166"/>
        <v>0</v>
      </c>
      <c r="HD7" s="83">
        <f t="shared" ca="1" si="166"/>
        <v>0</v>
      </c>
      <c r="HE7" s="83">
        <f t="shared" ca="1" si="166"/>
        <v>0</v>
      </c>
      <c r="HF7" s="126">
        <f ca="1">IFERROR(IF(VLOOKUP(HF$1,$A$7:$C$26,3,0),IF(ISNUMBER(GW7),SUMIFS('Stats Coachs'!$F$3:$F$29,'Stats Coachs'!$C$3:$C$29,VLOOKUP(HF$1,$A$7:$B$26,2,0)),""),""),"")</f>
        <v>21</v>
      </c>
      <c r="HG7" s="83">
        <f t="shared" ca="1" si="167"/>
        <v>17</v>
      </c>
      <c r="HH7" s="83">
        <f t="shared" ca="1" si="167"/>
        <v>14</v>
      </c>
      <c r="HI7" s="83">
        <f t="shared" ca="1" si="167"/>
        <v>3</v>
      </c>
      <c r="HJ7" s="83">
        <f t="shared" ca="1" si="167"/>
        <v>1285</v>
      </c>
      <c r="HK7" s="83" t="str">
        <f t="shared" ca="1" si="167"/>
        <v>76.5</v>
      </c>
      <c r="HL7" s="83">
        <f t="shared" ca="1" si="167"/>
        <v>2</v>
      </c>
      <c r="HM7" s="83">
        <f t="shared" ca="1" si="167"/>
        <v>2</v>
      </c>
      <c r="HN7" s="83">
        <f t="shared" ca="1" si="167"/>
        <v>1</v>
      </c>
      <c r="HO7" s="83">
        <f t="shared" ca="1" si="167"/>
        <v>1</v>
      </c>
      <c r="HP7" s="126">
        <f ca="1">IFERROR(IF(VLOOKUP(HP$1,$A$7:$C$26,3,0),IF(ISNUMBER(HG7),SUMIFS('Stats Coachs'!$F$3:$F$29,'Stats Coachs'!$C$3:$C$29,VLOOKUP(HP$1,$A$7:$B$26,2,0)),""),""),"")</f>
        <v>19</v>
      </c>
      <c r="HQ7" s="83">
        <f t="shared" ca="1" si="168"/>
        <v>3</v>
      </c>
      <c r="HR7" s="83">
        <f t="shared" ca="1" si="168"/>
        <v>2</v>
      </c>
      <c r="HS7" s="83">
        <f t="shared" ca="1" si="168"/>
        <v>1</v>
      </c>
      <c r="HT7" s="83">
        <f t="shared" ca="1" si="168"/>
        <v>240</v>
      </c>
      <c r="HU7" s="83">
        <f t="shared" ca="1" si="168"/>
        <v>80</v>
      </c>
      <c r="HV7" s="83">
        <f t="shared" ca="1" si="168"/>
        <v>1</v>
      </c>
      <c r="HW7" s="83">
        <f t="shared" ca="1" si="168"/>
        <v>1</v>
      </c>
      <c r="HX7" s="83">
        <f t="shared" ca="1" si="168"/>
        <v>0</v>
      </c>
      <c r="HY7" s="83">
        <f t="shared" ca="1" si="168"/>
        <v>0</v>
      </c>
      <c r="HZ7" s="126">
        <f ca="1">IFERROR(IF(VLOOKUP(HZ$1,$A$7:$C$26,3,0),IF(ISNUMBER(HQ7),SUMIFS('Stats Coachs'!$F$3:$F$29,'Stats Coachs'!$C$3:$C$29,VLOOKUP(HZ$1,$A$7:$B$26,2,0)),""),""),"")</f>
        <v>20</v>
      </c>
      <c r="IA7" s="83">
        <f t="shared" ca="1" si="169"/>
        <v>3</v>
      </c>
      <c r="IB7" s="83">
        <f t="shared" ca="1" si="169"/>
        <v>2</v>
      </c>
      <c r="IC7" s="83">
        <f t="shared" ca="1" si="169"/>
        <v>1</v>
      </c>
      <c r="ID7" s="83">
        <f t="shared" ca="1" si="169"/>
        <v>225</v>
      </c>
      <c r="IE7" s="83">
        <f t="shared" ca="1" si="169"/>
        <v>75</v>
      </c>
      <c r="IF7" s="83">
        <f t="shared" ca="1" si="169"/>
        <v>1</v>
      </c>
      <c r="IG7" s="83">
        <f t="shared" ca="1" si="169"/>
        <v>0</v>
      </c>
      <c r="IH7" s="83">
        <f t="shared" ca="1" si="169"/>
        <v>0</v>
      </c>
      <c r="II7" s="83">
        <f t="shared" ca="1" si="169"/>
        <v>0</v>
      </c>
      <c r="IJ7" s="126">
        <f ca="1">IFERROR(IF(VLOOKUP(IJ$1,$A$7:$C$26,3,0),IF(ISNUMBER(IA7),SUMIFS('Stats Coachs'!$F$3:$F$29,'Stats Coachs'!$C$3:$C$29,VLOOKUP(IJ$1,$A$7:$B$26,2,0)),""),""),"")</f>
        <v>18</v>
      </c>
    </row>
    <row r="8" spans="1:244" x14ac:dyDescent="0.2">
      <c r="A8" s="213">
        <v>3</v>
      </c>
      <c r="B8" s="80" t="s">
        <v>250</v>
      </c>
      <c r="C8" s="214" t="b">
        <v>1</v>
      </c>
      <c r="E8" s="83">
        <v>5</v>
      </c>
      <c r="F8" s="86" t="str">
        <f t="shared" ca="1" si="180"/>
        <v>Doud</v>
      </c>
      <c r="G8" s="83">
        <f t="shared" ca="1" si="170"/>
        <v>185</v>
      </c>
      <c r="H8" s="83">
        <f t="shared" ca="1" si="170"/>
        <v>185</v>
      </c>
      <c r="I8" s="83">
        <f t="shared" ca="1" si="170"/>
        <v>0</v>
      </c>
      <c r="J8" s="117">
        <f t="shared" ca="1" si="170"/>
        <v>16710</v>
      </c>
      <c r="K8" s="87">
        <f t="shared" ca="1" si="171"/>
        <v>90.5</v>
      </c>
      <c r="L8" s="83">
        <f t="shared" ca="1" si="172"/>
        <v>0</v>
      </c>
      <c r="M8" s="83">
        <f t="shared" ca="1" si="172"/>
        <v>2</v>
      </c>
      <c r="N8" s="83">
        <f t="shared" ca="1" si="172"/>
        <v>3</v>
      </c>
      <c r="O8" s="83">
        <f t="shared" ca="1" si="172"/>
        <v>0</v>
      </c>
      <c r="P8" s="114">
        <f t="shared" ca="1" si="173"/>
        <v>0.42334096109839819</v>
      </c>
      <c r="Q8" s="83">
        <f t="shared" ca="1" si="174"/>
        <v>17</v>
      </c>
      <c r="R8" s="114">
        <f t="shared" ca="1" si="175"/>
        <v>0.52556818181818177</v>
      </c>
      <c r="T8" s="88">
        <f ca="1">RANK(V8,$V$4:$V$98,0)+COUNTIFS($V$4:$V8,V8)-1</f>
        <v>6</v>
      </c>
      <c r="U8" s="84" t="str">
        <f>Listes!X8</f>
        <v>Anis</v>
      </c>
      <c r="V8" s="89" cm="1">
        <f t="array" aca="1" ref="V8" ca="1">INDEX($W8:$AG8,$C$2)</f>
        <v>182</v>
      </c>
      <c r="W8" s="83">
        <f t="shared" ca="1" si="176"/>
        <v>182</v>
      </c>
      <c r="X8" s="83">
        <f t="shared" ca="1" si="145"/>
        <v>147</v>
      </c>
      <c r="Y8" s="83">
        <f t="shared" ca="1" si="145"/>
        <v>35</v>
      </c>
      <c r="Z8" s="83">
        <f t="shared" ca="1" si="145"/>
        <v>12725</v>
      </c>
      <c r="AA8" s="90">
        <f t="shared" ca="1" si="146"/>
        <v>69.917582417582423</v>
      </c>
      <c r="AB8" s="83">
        <f t="shared" ca="1" si="177"/>
        <v>2</v>
      </c>
      <c r="AC8" s="83">
        <f t="shared" ca="1" si="147"/>
        <v>5</v>
      </c>
      <c r="AD8" s="83">
        <f t="shared" ca="1" si="147"/>
        <v>11</v>
      </c>
      <c r="AE8" s="83">
        <f t="shared" ca="1" si="147"/>
        <v>1</v>
      </c>
      <c r="AF8" s="116">
        <f t="shared" ca="1" si="148"/>
        <v>0.41647597254004576</v>
      </c>
      <c r="AG8" s="85">
        <f t="shared" ca="1" si="178"/>
        <v>14</v>
      </c>
      <c r="AH8" s="126">
        <f t="shared" ca="1" si="179"/>
        <v>302</v>
      </c>
      <c r="AI8" s="83" t="str">
        <f t="shared" ca="1" si="149"/>
        <v/>
      </c>
      <c r="AJ8" s="83" t="str">
        <f t="shared" ca="1" si="149"/>
        <v/>
      </c>
      <c r="AK8" s="83" t="str">
        <f t="shared" ca="1" si="149"/>
        <v/>
      </c>
      <c r="AL8" s="83" t="str">
        <f t="shared" ca="1" si="149"/>
        <v/>
      </c>
      <c r="AM8" s="83" t="str">
        <f t="shared" ca="1" si="149"/>
        <v/>
      </c>
      <c r="AN8" s="83" t="str">
        <f t="shared" ca="1" si="149"/>
        <v/>
      </c>
      <c r="AO8" s="83" t="str">
        <f t="shared" ca="1" si="149"/>
        <v/>
      </c>
      <c r="AP8" s="83" t="str">
        <f t="shared" ca="1" si="149"/>
        <v/>
      </c>
      <c r="AQ8" s="83" t="str">
        <f t="shared" ca="1" si="149"/>
        <v/>
      </c>
      <c r="AR8" s="126" t="str">
        <f ca="1">IFERROR(IF(VLOOKUP(AR$1,$A$6:$C$26,3,0),IF(ISNUMBER(AI8),SUMIFS('Stats Coachs'!$F$2:$F$29,'Stats Coachs'!$C$2:$C$29,VLOOKUP(AR$1,$A$6:$B$26,2,0)),""),""),"")</f>
        <v/>
      </c>
      <c r="AS8" s="83" t="str">
        <f t="shared" ca="1" si="150"/>
        <v/>
      </c>
      <c r="AT8" s="83" t="str">
        <f t="shared" ca="1" si="150"/>
        <v/>
      </c>
      <c r="AU8" s="83" t="str">
        <f t="shared" ca="1" si="150"/>
        <v/>
      </c>
      <c r="AV8" s="83" t="str">
        <f t="shared" ca="1" si="150"/>
        <v/>
      </c>
      <c r="AW8" s="83" t="str">
        <f t="shared" ca="1" si="150"/>
        <v/>
      </c>
      <c r="AX8" s="83" t="str">
        <f t="shared" ca="1" si="150"/>
        <v/>
      </c>
      <c r="AY8" s="83" t="str">
        <f t="shared" ca="1" si="150"/>
        <v/>
      </c>
      <c r="AZ8" s="83" t="str">
        <f t="shared" ca="1" si="150"/>
        <v/>
      </c>
      <c r="BA8" s="83" t="str">
        <f t="shared" ca="1" si="150"/>
        <v/>
      </c>
      <c r="BB8" s="126" t="str">
        <f ca="1">IFERROR(IF(VLOOKUP(BB$1,$A$7:$C$26,3,0),IF(ISNUMBER(AS8),SUMIFS('Stats Coachs'!$F$3:$F$29,'Stats Coachs'!$C$3:$C$29,VLOOKUP(BB$1,$A$7:$B$26,2,0)),""),""),"")</f>
        <v/>
      </c>
      <c r="BC8" s="83" t="str">
        <f t="shared" ca="1" si="151"/>
        <v/>
      </c>
      <c r="BD8" s="83" t="str">
        <f t="shared" ca="1" si="151"/>
        <v/>
      </c>
      <c r="BE8" s="83" t="str">
        <f t="shared" ca="1" si="151"/>
        <v/>
      </c>
      <c r="BF8" s="83" t="str">
        <f t="shared" ca="1" si="151"/>
        <v/>
      </c>
      <c r="BG8" s="83" t="str">
        <f t="shared" ca="1" si="151"/>
        <v/>
      </c>
      <c r="BH8" s="83" t="str">
        <f t="shared" ca="1" si="151"/>
        <v/>
      </c>
      <c r="BI8" s="83" t="str">
        <f t="shared" ca="1" si="151"/>
        <v/>
      </c>
      <c r="BJ8" s="83" t="str">
        <f t="shared" ca="1" si="151"/>
        <v/>
      </c>
      <c r="BK8" s="83" t="str">
        <f t="shared" ca="1" si="151"/>
        <v/>
      </c>
      <c r="BL8" s="126" t="str">
        <f ca="1">IFERROR(IF(VLOOKUP(BL$1,$A$7:$C$26,3,0),IF(ISNUMBER(BC8),SUMIFS('Stats Coachs'!$F$3:$F$29,'Stats Coachs'!$C$3:$C$29,VLOOKUP(BL$1,$A$7:$B$26,2,0)),""),""),"")</f>
        <v/>
      </c>
      <c r="BM8" s="83" t="str">
        <f t="shared" ca="1" si="152"/>
        <v/>
      </c>
      <c r="BN8" s="83" t="str">
        <f t="shared" ca="1" si="152"/>
        <v/>
      </c>
      <c r="BO8" s="83" t="str">
        <f t="shared" ca="1" si="152"/>
        <v/>
      </c>
      <c r="BP8" s="83" t="str">
        <f t="shared" ca="1" si="152"/>
        <v/>
      </c>
      <c r="BQ8" s="83" t="str">
        <f t="shared" ca="1" si="152"/>
        <v/>
      </c>
      <c r="BR8" s="83" t="str">
        <f t="shared" ca="1" si="152"/>
        <v/>
      </c>
      <c r="BS8" s="83" t="str">
        <f t="shared" ca="1" si="152"/>
        <v/>
      </c>
      <c r="BT8" s="83" t="str">
        <f t="shared" ca="1" si="152"/>
        <v/>
      </c>
      <c r="BU8" s="83" t="str">
        <f t="shared" ca="1" si="152"/>
        <v/>
      </c>
      <c r="BV8" s="126" t="str">
        <f ca="1">IFERROR(IF(VLOOKUP(BV$1,$A$7:$C$26,3,0),IF(ISNUMBER(BM8),SUMIFS('Stats Coachs'!$F$3:$F$29,'Stats Coachs'!$C$3:$C$29,VLOOKUP(BV$1,$A$7:$B$26,2,0)),""),""),"")</f>
        <v/>
      </c>
      <c r="BW8" s="83" t="str">
        <f t="shared" ca="1" si="153"/>
        <v/>
      </c>
      <c r="BX8" s="83" t="str">
        <f t="shared" ca="1" si="153"/>
        <v/>
      </c>
      <c r="BY8" s="83" t="str">
        <f t="shared" ca="1" si="153"/>
        <v/>
      </c>
      <c r="BZ8" s="83" t="str">
        <f t="shared" ca="1" si="153"/>
        <v/>
      </c>
      <c r="CA8" s="83" t="str">
        <f t="shared" ca="1" si="153"/>
        <v/>
      </c>
      <c r="CB8" s="83" t="str">
        <f t="shared" ca="1" si="153"/>
        <v/>
      </c>
      <c r="CC8" s="83" t="str">
        <f t="shared" ca="1" si="153"/>
        <v/>
      </c>
      <c r="CD8" s="83" t="str">
        <f t="shared" ca="1" si="153"/>
        <v/>
      </c>
      <c r="CE8" s="83" t="str">
        <f t="shared" ca="1" si="153"/>
        <v/>
      </c>
      <c r="CF8" s="126" t="str">
        <f ca="1">IFERROR(IF(VLOOKUP(CF$1,$A$7:$C$26,3,0),IF(ISNUMBER(BW8),SUMIFS('Stats Coachs'!$F$3:$F$29,'Stats Coachs'!$C$3:$C$29,VLOOKUP(CF$1,$A$7:$B$26,2,0)),""),""),"")</f>
        <v/>
      </c>
      <c r="CG8" s="83" t="str">
        <f t="shared" ca="1" si="154"/>
        <v/>
      </c>
      <c r="CH8" s="83" t="str">
        <f t="shared" ca="1" si="154"/>
        <v/>
      </c>
      <c r="CI8" s="83" t="str">
        <f t="shared" ca="1" si="154"/>
        <v/>
      </c>
      <c r="CJ8" s="83" t="str">
        <f t="shared" ca="1" si="154"/>
        <v/>
      </c>
      <c r="CK8" s="83" t="str">
        <f t="shared" ca="1" si="154"/>
        <v/>
      </c>
      <c r="CL8" s="83" t="str">
        <f t="shared" ca="1" si="154"/>
        <v/>
      </c>
      <c r="CM8" s="83" t="str">
        <f t="shared" ca="1" si="154"/>
        <v/>
      </c>
      <c r="CN8" s="83" t="str">
        <f t="shared" ca="1" si="154"/>
        <v/>
      </c>
      <c r="CO8" s="83" t="str">
        <f t="shared" ca="1" si="154"/>
        <v/>
      </c>
      <c r="CP8" s="126" t="str">
        <f ca="1">IFERROR(IF(VLOOKUP(CP$1,$A$7:$C$26,3,0),IF(ISNUMBER(CG8),SUMIFS('Stats Coachs'!$F$3:$F$29,'Stats Coachs'!$C$3:$C$29,VLOOKUP(CP$1,$A$7:$B$26,2,0)),""),""),"")</f>
        <v/>
      </c>
      <c r="CQ8" s="83">
        <f t="shared" ca="1" si="155"/>
        <v>2</v>
      </c>
      <c r="CR8" s="83">
        <f t="shared" ca="1" si="155"/>
        <v>0</v>
      </c>
      <c r="CS8" s="83">
        <f t="shared" ca="1" si="155"/>
        <v>2</v>
      </c>
      <c r="CT8" s="83">
        <f t="shared" ca="1" si="155"/>
        <v>55</v>
      </c>
      <c r="CU8" s="83">
        <f t="shared" ca="1" si="155"/>
        <v>27.5</v>
      </c>
      <c r="CV8" s="83">
        <f t="shared" ca="1" si="155"/>
        <v>0</v>
      </c>
      <c r="CW8" s="83">
        <f t="shared" ca="1" si="155"/>
        <v>0</v>
      </c>
      <c r="CX8" s="83">
        <f t="shared" ca="1" si="155"/>
        <v>0</v>
      </c>
      <c r="CY8" s="83">
        <f t="shared" ca="1" si="155"/>
        <v>0</v>
      </c>
      <c r="CZ8" s="126">
        <f ca="1">IFERROR(IF(VLOOKUP(CZ$1,$A$7:$C$26,3,0),IF(ISNUMBER(CQ8),SUMIFS('Stats Coachs'!$F$3:$F$29,'Stats Coachs'!$C$3:$C$29,VLOOKUP(CZ$1,$A$7:$B$26,2,0)),""),""),"")</f>
        <v>13</v>
      </c>
      <c r="DA8" s="83">
        <f t="shared" ca="1" si="156"/>
        <v>11</v>
      </c>
      <c r="DB8" s="83">
        <f t="shared" ca="1" si="156"/>
        <v>7</v>
      </c>
      <c r="DC8" s="83">
        <f t="shared" ca="1" si="156"/>
        <v>4</v>
      </c>
      <c r="DD8" s="83">
        <f t="shared" ca="1" si="156"/>
        <v>600</v>
      </c>
      <c r="DE8" s="83" t="str">
        <f t="shared" ca="1" si="156"/>
        <v>54.5</v>
      </c>
      <c r="DF8" s="83">
        <f t="shared" ca="1" si="156"/>
        <v>0</v>
      </c>
      <c r="DG8" s="83">
        <f t="shared" ca="1" si="156"/>
        <v>0</v>
      </c>
      <c r="DH8" s="83">
        <f t="shared" ca="1" si="156"/>
        <v>3</v>
      </c>
      <c r="DI8" s="83">
        <f t="shared" ca="1" si="156"/>
        <v>0</v>
      </c>
      <c r="DJ8" s="126">
        <f ca="1">IFERROR(IF(VLOOKUP(DJ$1,$A$7:$C$26,3,0),IF(ISNUMBER(DA8),SUMIFS('Stats Coachs'!$F$3:$F$29,'Stats Coachs'!$C$3:$C$29,VLOOKUP(DJ$1,$A$7:$B$26,2,0)),""),""),"")</f>
        <v>18</v>
      </c>
      <c r="DK8" s="83">
        <f t="shared" ca="1" si="157"/>
        <v>1</v>
      </c>
      <c r="DL8" s="83">
        <f t="shared" ca="1" si="157"/>
        <v>0</v>
      </c>
      <c r="DM8" s="83">
        <f t="shared" ca="1" si="157"/>
        <v>1</v>
      </c>
      <c r="DN8" s="83">
        <f t="shared" ca="1" si="157"/>
        <v>15</v>
      </c>
      <c r="DO8" s="83">
        <f t="shared" ca="1" si="157"/>
        <v>15</v>
      </c>
      <c r="DP8" s="83">
        <f t="shared" ca="1" si="157"/>
        <v>0</v>
      </c>
      <c r="DQ8" s="83">
        <f t="shared" ca="1" si="157"/>
        <v>0</v>
      </c>
      <c r="DR8" s="83">
        <f t="shared" ca="1" si="157"/>
        <v>0</v>
      </c>
      <c r="DS8" s="83">
        <f t="shared" ca="1" si="157"/>
        <v>0</v>
      </c>
      <c r="DT8" s="126">
        <f ca="1">IFERROR(IF(VLOOKUP(DT$1,$A$7:$C$26,3,0),IF(ISNUMBER(DK8),SUMIFS('Stats Coachs'!$F$3:$F$29,'Stats Coachs'!$C$3:$C$29,VLOOKUP(DT$1,$A$7:$B$26,2,0)),""),""),"")</f>
        <v>24</v>
      </c>
      <c r="DU8" s="83">
        <f t="shared" ca="1" si="158"/>
        <v>16</v>
      </c>
      <c r="DV8" s="83">
        <f t="shared" ca="1" si="158"/>
        <v>12</v>
      </c>
      <c r="DW8" s="83">
        <f t="shared" ca="1" si="158"/>
        <v>4</v>
      </c>
      <c r="DX8" s="83">
        <f t="shared" ca="1" si="158"/>
        <v>975</v>
      </c>
      <c r="DY8" s="83">
        <f t="shared" ca="1" si="158"/>
        <v>61</v>
      </c>
      <c r="DZ8" s="83">
        <f t="shared" ca="1" si="158"/>
        <v>0</v>
      </c>
      <c r="EA8" s="83">
        <f t="shared" ca="1" si="158"/>
        <v>1</v>
      </c>
      <c r="EB8" s="83">
        <f t="shared" ca="1" si="158"/>
        <v>0</v>
      </c>
      <c r="EC8" s="83">
        <f t="shared" ca="1" si="158"/>
        <v>0</v>
      </c>
      <c r="ED8" s="126">
        <f ca="1">IFERROR(IF(VLOOKUP(ED$1,$A$7:$C$26,3,0),IF(ISNUMBER(DU8),SUMIFS('Stats Coachs'!$F$3:$F$29,'Stats Coachs'!$C$3:$C$29,VLOOKUP(ED$1,$A$7:$B$26,2,0)),""),""),"")</f>
        <v>24</v>
      </c>
      <c r="EE8" s="83">
        <f t="shared" ca="1" si="159"/>
        <v>17</v>
      </c>
      <c r="EF8" s="83">
        <f t="shared" ca="1" si="159"/>
        <v>11</v>
      </c>
      <c r="EG8" s="83">
        <f t="shared" ca="1" si="159"/>
        <v>6</v>
      </c>
      <c r="EH8" s="83">
        <f t="shared" ca="1" si="159"/>
        <v>885</v>
      </c>
      <c r="EI8" s="83">
        <f t="shared" ca="1" si="159"/>
        <v>52</v>
      </c>
      <c r="EJ8" s="83">
        <f t="shared" ca="1" si="159"/>
        <v>0</v>
      </c>
      <c r="EK8" s="83">
        <f t="shared" ca="1" si="159"/>
        <v>0</v>
      </c>
      <c r="EL8" s="83">
        <f t="shared" ca="1" si="159"/>
        <v>0</v>
      </c>
      <c r="EM8" s="83">
        <f t="shared" ca="1" si="159"/>
        <v>0</v>
      </c>
      <c r="EN8" s="126">
        <f ca="1">IFERROR(IF(VLOOKUP(EN$1,$A$7:$C$26,3,0),IF(ISNUMBER(EE8),SUMIFS('Stats Coachs'!$F$3:$F$29,'Stats Coachs'!$C$3:$C$29,VLOOKUP(EN$1,$A$7:$B$26,2,0)),""),""),"")</f>
        <v>25</v>
      </c>
      <c r="EO8" s="83" t="str">
        <f t="shared" ca="1" si="160"/>
        <v/>
      </c>
      <c r="EP8" s="83" t="str">
        <f t="shared" ca="1" si="160"/>
        <v/>
      </c>
      <c r="EQ8" s="83" t="str">
        <f t="shared" ca="1" si="160"/>
        <v/>
      </c>
      <c r="ER8" s="83" t="str">
        <f t="shared" ca="1" si="160"/>
        <v/>
      </c>
      <c r="ES8" s="83" t="str">
        <f t="shared" ca="1" si="160"/>
        <v/>
      </c>
      <c r="ET8" s="83" t="str">
        <f t="shared" ca="1" si="160"/>
        <v/>
      </c>
      <c r="EU8" s="83" t="str">
        <f t="shared" ca="1" si="160"/>
        <v/>
      </c>
      <c r="EV8" s="83" t="str">
        <f t="shared" ca="1" si="160"/>
        <v/>
      </c>
      <c r="EW8" s="83" t="str">
        <f t="shared" ca="1" si="160"/>
        <v/>
      </c>
      <c r="EX8" s="126" t="str">
        <f ca="1">IFERROR(IF(VLOOKUP(EX$1,$A$7:$C$26,3,0),IF(ISNUMBER(EO8),SUMIFS('Stats Coachs'!$F$3:$F$29,'Stats Coachs'!$C$3:$C$29,VLOOKUP(EX$1,$A$7:$B$26,2,0)),""),""),"")</f>
        <v/>
      </c>
      <c r="EY8" s="83">
        <f t="shared" ca="1" si="161"/>
        <v>16</v>
      </c>
      <c r="EZ8" s="83">
        <f t="shared" ca="1" si="161"/>
        <v>13</v>
      </c>
      <c r="FA8" s="83">
        <f t="shared" ca="1" si="161"/>
        <v>3</v>
      </c>
      <c r="FB8" s="83">
        <f t="shared" ca="1" si="161"/>
        <v>1195</v>
      </c>
      <c r="FC8" s="83">
        <f t="shared" ca="1" si="161"/>
        <v>75</v>
      </c>
      <c r="FD8" s="83">
        <f t="shared" ca="1" si="161"/>
        <v>0</v>
      </c>
      <c r="FE8" s="83">
        <f t="shared" ca="1" si="161"/>
        <v>0</v>
      </c>
      <c r="FF8" s="83">
        <f t="shared" ca="1" si="161"/>
        <v>2</v>
      </c>
      <c r="FG8" s="83">
        <f t="shared" ca="1" si="161"/>
        <v>1</v>
      </c>
      <c r="FH8" s="126">
        <f ca="1">IFERROR(IF(VLOOKUP(FH$1,$A$7:$C$26,3,0),IF(ISNUMBER(EY8),SUMIFS('Stats Coachs'!$F$3:$F$29,'Stats Coachs'!$C$3:$C$29,VLOOKUP(FH$1,$A$7:$B$26,2,0)),""),""),"")</f>
        <v>27</v>
      </c>
      <c r="FI8" s="83">
        <f t="shared" ca="1" si="162"/>
        <v>15</v>
      </c>
      <c r="FJ8" s="83">
        <f t="shared" ca="1" si="162"/>
        <v>13</v>
      </c>
      <c r="FK8" s="83">
        <f t="shared" ca="1" si="162"/>
        <v>2</v>
      </c>
      <c r="FL8" s="83">
        <f t="shared" ca="1" si="162"/>
        <v>950</v>
      </c>
      <c r="FM8" s="83" t="str">
        <f t="shared" ca="1" si="162"/>
        <v>63.5</v>
      </c>
      <c r="FN8" s="83">
        <f t="shared" ca="1" si="162"/>
        <v>0</v>
      </c>
      <c r="FO8" s="83">
        <f t="shared" ca="1" si="162"/>
        <v>0</v>
      </c>
      <c r="FP8" s="83">
        <f t="shared" ca="1" si="162"/>
        <v>1</v>
      </c>
      <c r="FQ8" s="83">
        <f t="shared" ca="1" si="162"/>
        <v>0</v>
      </c>
      <c r="FR8" s="126">
        <f ca="1">IFERROR(IF(VLOOKUP(FR$1,$A$7:$C$26,3,0),IF(ISNUMBER(FI8),SUMIFS('Stats Coachs'!$F$3:$F$29,'Stats Coachs'!$C$3:$C$29,VLOOKUP(FR$1,$A$7:$B$26,2,0)),""),""),"")</f>
        <v>24</v>
      </c>
      <c r="FS8" s="83">
        <f t="shared" ca="1" si="163"/>
        <v>18</v>
      </c>
      <c r="FT8" s="83">
        <f t="shared" ca="1" si="163"/>
        <v>16</v>
      </c>
      <c r="FU8" s="83">
        <f t="shared" ca="1" si="163"/>
        <v>2</v>
      </c>
      <c r="FV8" s="83">
        <f t="shared" ca="1" si="163"/>
        <v>1355</v>
      </c>
      <c r="FW8" s="83">
        <f t="shared" ca="1" si="163"/>
        <v>75</v>
      </c>
      <c r="FX8" s="83">
        <f t="shared" ca="1" si="163"/>
        <v>0</v>
      </c>
      <c r="FY8" s="83">
        <f t="shared" ca="1" si="163"/>
        <v>0</v>
      </c>
      <c r="FZ8" s="83">
        <f t="shared" ca="1" si="163"/>
        <v>2</v>
      </c>
      <c r="GA8" s="83">
        <f t="shared" ca="1" si="163"/>
        <v>0</v>
      </c>
      <c r="GB8" s="126">
        <f ca="1">IFERROR(IF(VLOOKUP(GB$1,$A$7:$C$26,3,0),IF(ISNUMBER(FS8),SUMIFS('Stats Coachs'!$F$3:$F$29,'Stats Coachs'!$C$3:$C$29,VLOOKUP(GB$1,$A$7:$B$26,2,0)),""),""),"")</f>
        <v>25</v>
      </c>
      <c r="GC8" s="83">
        <f t="shared" ca="1" si="164"/>
        <v>15</v>
      </c>
      <c r="GD8" s="83">
        <f t="shared" ca="1" si="164"/>
        <v>13</v>
      </c>
      <c r="GE8" s="83">
        <f t="shared" ca="1" si="164"/>
        <v>2</v>
      </c>
      <c r="GF8" s="83">
        <f t="shared" ca="1" si="164"/>
        <v>1185</v>
      </c>
      <c r="GG8" s="83">
        <f t="shared" ca="1" si="164"/>
        <v>79</v>
      </c>
      <c r="GH8" s="83">
        <f t="shared" ca="1" si="164"/>
        <v>0</v>
      </c>
      <c r="GI8" s="83">
        <f t="shared" ca="1" si="164"/>
        <v>1</v>
      </c>
      <c r="GJ8" s="83">
        <f t="shared" ca="1" si="164"/>
        <v>1</v>
      </c>
      <c r="GK8" s="83">
        <f t="shared" ca="1" si="164"/>
        <v>0</v>
      </c>
      <c r="GL8" s="126">
        <f ca="1">IFERROR(IF(VLOOKUP(GL$1,$A$7:$C$26,3,0),IF(ISNUMBER(GC8),SUMIFS('Stats Coachs'!$F$3:$F$29,'Stats Coachs'!$C$3:$C$29,VLOOKUP(GL$1,$A$7:$B$26,2,0)),""),""),"")</f>
        <v>22</v>
      </c>
      <c r="GM8" s="83">
        <f t="shared" ca="1" si="165"/>
        <v>15</v>
      </c>
      <c r="GN8" s="83">
        <f t="shared" ca="1" si="165"/>
        <v>12</v>
      </c>
      <c r="GO8" s="83">
        <f t="shared" ca="1" si="165"/>
        <v>3</v>
      </c>
      <c r="GP8" s="83">
        <f t="shared" ca="1" si="165"/>
        <v>1090</v>
      </c>
      <c r="GQ8" s="83" t="str">
        <f t="shared" ca="1" si="165"/>
        <v>72.5</v>
      </c>
      <c r="GR8" s="83">
        <f t="shared" ca="1" si="165"/>
        <v>0</v>
      </c>
      <c r="GS8" s="83">
        <f t="shared" ca="1" si="165"/>
        <v>0</v>
      </c>
      <c r="GT8" s="83">
        <f t="shared" ca="1" si="165"/>
        <v>1</v>
      </c>
      <c r="GU8" s="83">
        <f t="shared" ca="1" si="165"/>
        <v>0</v>
      </c>
      <c r="GV8" s="126">
        <f ca="1">IFERROR(IF(VLOOKUP(GV$1,$A$7:$C$26,3,0),IF(ISNUMBER(GM8),SUMIFS('Stats Coachs'!$F$3:$F$29,'Stats Coachs'!$C$3:$C$29,VLOOKUP(GV$1,$A$7:$B$26,2,0)),""),""),"")</f>
        <v>22</v>
      </c>
      <c r="GW8" s="83">
        <f t="shared" ca="1" si="166"/>
        <v>7</v>
      </c>
      <c r="GX8" s="83">
        <f t="shared" ca="1" si="166"/>
        <v>6</v>
      </c>
      <c r="GY8" s="83">
        <f t="shared" ca="1" si="166"/>
        <v>1</v>
      </c>
      <c r="GZ8" s="83">
        <f t="shared" ca="1" si="166"/>
        <v>545</v>
      </c>
      <c r="HA8" s="83">
        <f t="shared" ca="1" si="166"/>
        <v>78</v>
      </c>
      <c r="HB8" s="83">
        <f t="shared" ca="1" si="166"/>
        <v>0</v>
      </c>
      <c r="HC8" s="83">
        <f t="shared" ca="1" si="166"/>
        <v>0</v>
      </c>
      <c r="HD8" s="83">
        <f t="shared" ca="1" si="166"/>
        <v>0</v>
      </c>
      <c r="HE8" s="83">
        <f t="shared" ca="1" si="166"/>
        <v>0</v>
      </c>
      <c r="HF8" s="126">
        <f ca="1">IFERROR(IF(VLOOKUP(HF$1,$A$7:$C$26,3,0),IF(ISNUMBER(GW8),SUMIFS('Stats Coachs'!$F$3:$F$29,'Stats Coachs'!$C$3:$C$29,VLOOKUP(HF$1,$A$7:$B$26,2,0)),""),""),"")</f>
        <v>21</v>
      </c>
      <c r="HG8" s="83">
        <f t="shared" ca="1" si="167"/>
        <v>15</v>
      </c>
      <c r="HH8" s="83">
        <f t="shared" ca="1" si="167"/>
        <v>14</v>
      </c>
      <c r="HI8" s="83">
        <f t="shared" ca="1" si="167"/>
        <v>1</v>
      </c>
      <c r="HJ8" s="83">
        <f t="shared" ca="1" si="167"/>
        <v>1195</v>
      </c>
      <c r="HK8" s="83" t="str">
        <f t="shared" ca="1" si="167"/>
        <v>79.5</v>
      </c>
      <c r="HL8" s="83">
        <f t="shared" ca="1" si="167"/>
        <v>0</v>
      </c>
      <c r="HM8" s="83">
        <f t="shared" ca="1" si="167"/>
        <v>1</v>
      </c>
      <c r="HN8" s="83">
        <f t="shared" ca="1" si="167"/>
        <v>1</v>
      </c>
      <c r="HO8" s="83">
        <f t="shared" ca="1" si="167"/>
        <v>0</v>
      </c>
      <c r="HP8" s="126">
        <f ca="1">IFERROR(IF(VLOOKUP(HP$1,$A$7:$C$26,3,0),IF(ISNUMBER(HG8),SUMIFS('Stats Coachs'!$F$3:$F$29,'Stats Coachs'!$C$3:$C$29,VLOOKUP(HP$1,$A$7:$B$26,2,0)),""),""),"")</f>
        <v>19</v>
      </c>
      <c r="HQ8" s="83">
        <f t="shared" ca="1" si="168"/>
        <v>19</v>
      </c>
      <c r="HR8" s="83">
        <f t="shared" ca="1" si="168"/>
        <v>17</v>
      </c>
      <c r="HS8" s="83">
        <f t="shared" ca="1" si="168"/>
        <v>2</v>
      </c>
      <c r="HT8" s="83">
        <f t="shared" ca="1" si="168"/>
        <v>1495</v>
      </c>
      <c r="HU8" s="83">
        <f t="shared" ca="1" si="168"/>
        <v>79</v>
      </c>
      <c r="HV8" s="83">
        <f t="shared" ca="1" si="168"/>
        <v>0</v>
      </c>
      <c r="HW8" s="83">
        <f t="shared" ca="1" si="168"/>
        <v>2</v>
      </c>
      <c r="HX8" s="83" t="str">
        <f t="shared" ca="1" si="168"/>
        <v> 2</v>
      </c>
      <c r="HY8" s="83">
        <f t="shared" ca="1" si="168"/>
        <v>0</v>
      </c>
      <c r="HZ8" s="126">
        <f ca="1">IFERROR(IF(VLOOKUP(HZ$1,$A$7:$C$26,3,0),IF(ISNUMBER(HQ8),SUMIFS('Stats Coachs'!$F$3:$F$29,'Stats Coachs'!$C$3:$C$29,VLOOKUP(HZ$1,$A$7:$B$26,2,0)),""),""),"")</f>
        <v>20</v>
      </c>
      <c r="IA8" s="83">
        <f t="shared" ca="1" si="169"/>
        <v>15</v>
      </c>
      <c r="IB8" s="83">
        <f t="shared" ca="1" si="169"/>
        <v>13</v>
      </c>
      <c r="IC8" s="83">
        <f t="shared" ca="1" si="169"/>
        <v>2</v>
      </c>
      <c r="ID8" s="83">
        <f t="shared" ca="1" si="169"/>
        <v>1185</v>
      </c>
      <c r="IE8" s="83">
        <f t="shared" ca="1" si="169"/>
        <v>79</v>
      </c>
      <c r="IF8" s="83">
        <f t="shared" ca="1" si="169"/>
        <v>2</v>
      </c>
      <c r="IG8" s="83">
        <f t="shared" ca="1" si="169"/>
        <v>0</v>
      </c>
      <c r="IH8" s="83">
        <f t="shared" ca="1" si="169"/>
        <v>0</v>
      </c>
      <c r="II8" s="83">
        <f t="shared" ca="1" si="169"/>
        <v>0</v>
      </c>
      <c r="IJ8" s="126">
        <f ca="1">IFERROR(IF(VLOOKUP(IJ$1,$A$7:$C$26,3,0),IF(ISNUMBER(IA8),SUMIFS('Stats Coachs'!$F$3:$F$29,'Stats Coachs'!$C$3:$C$29,VLOOKUP(IJ$1,$A$7:$B$26,2,0)),""),""),"")</f>
        <v>18</v>
      </c>
    </row>
    <row r="9" spans="1:244" x14ac:dyDescent="0.2">
      <c r="A9" s="213">
        <v>4</v>
      </c>
      <c r="B9" s="80" t="s">
        <v>208</v>
      </c>
      <c r="C9" s="214" t="b">
        <v>1</v>
      </c>
      <c r="E9" s="83">
        <v>6</v>
      </c>
      <c r="F9" s="86" t="str">
        <f t="shared" ca="1" si="180"/>
        <v>Anis</v>
      </c>
      <c r="G9" s="83">
        <f t="shared" ca="1" si="170"/>
        <v>182</v>
      </c>
      <c r="H9" s="83">
        <f t="shared" ca="1" si="170"/>
        <v>147</v>
      </c>
      <c r="I9" s="83">
        <f t="shared" ca="1" si="170"/>
        <v>35</v>
      </c>
      <c r="J9" s="117">
        <f t="shared" ca="1" si="170"/>
        <v>12725</v>
      </c>
      <c r="K9" s="87">
        <f t="shared" ca="1" si="171"/>
        <v>70</v>
      </c>
      <c r="L9" s="83">
        <f t="shared" ca="1" si="172"/>
        <v>2</v>
      </c>
      <c r="M9" s="83">
        <f t="shared" ca="1" si="172"/>
        <v>5</v>
      </c>
      <c r="N9" s="83">
        <f t="shared" ca="1" si="172"/>
        <v>11</v>
      </c>
      <c r="O9" s="83">
        <f t="shared" ca="1" si="172"/>
        <v>1</v>
      </c>
      <c r="P9" s="114">
        <f t="shared" ca="1" si="173"/>
        <v>0.41647597254004576</v>
      </c>
      <c r="Q9" s="83">
        <f t="shared" ca="1" si="174"/>
        <v>14</v>
      </c>
      <c r="R9" s="114">
        <f t="shared" ca="1" si="175"/>
        <v>0.60264900662251653</v>
      </c>
      <c r="T9" s="88">
        <f ca="1">RANK(V9,$V$4:$V$98,0)+COUNTIFS($V$4:$V9,V9)-1</f>
        <v>91</v>
      </c>
      <c r="U9" s="84" t="str">
        <f>Listes!X9</f>
        <v>Ansu</v>
      </c>
      <c r="V9" s="89" cm="1">
        <f t="array" aca="1" ref="V9" ca="1">INDEX($W9:$AG9,$C$2)</f>
        <v>2</v>
      </c>
      <c r="W9" s="83">
        <f t="shared" ca="1" si="176"/>
        <v>2</v>
      </c>
      <c r="X9" s="83">
        <f t="shared" ca="1" si="145"/>
        <v>2</v>
      </c>
      <c r="Y9" s="83">
        <f t="shared" ca="1" si="145"/>
        <v>0</v>
      </c>
      <c r="Z9" s="83">
        <f t="shared" ca="1" si="145"/>
        <v>175</v>
      </c>
      <c r="AA9" s="90">
        <f t="shared" ca="1" si="146"/>
        <v>87.5</v>
      </c>
      <c r="AB9" s="83">
        <f t="shared" ca="1" si="177"/>
        <v>0</v>
      </c>
      <c r="AC9" s="83">
        <f t="shared" ca="1" si="147"/>
        <v>0</v>
      </c>
      <c r="AD9" s="83">
        <f t="shared" ca="1" si="147"/>
        <v>1</v>
      </c>
      <c r="AE9" s="83">
        <f t="shared" ca="1" si="147"/>
        <v>1</v>
      </c>
      <c r="AF9" s="116">
        <f t="shared" ca="1" si="148"/>
        <v>4.5766590389016018E-3</v>
      </c>
      <c r="AG9" s="85">
        <f t="shared" ca="1" si="178"/>
        <v>1</v>
      </c>
      <c r="AH9" s="126">
        <f t="shared" ca="1" si="179"/>
        <v>20</v>
      </c>
      <c r="AI9" s="83">
        <f t="shared" ca="1" si="149"/>
        <v>2</v>
      </c>
      <c r="AJ9" s="83">
        <f t="shared" ca="1" si="149"/>
        <v>2</v>
      </c>
      <c r="AK9" s="83">
        <f t="shared" ca="1" si="149"/>
        <v>0</v>
      </c>
      <c r="AL9" s="83">
        <f t="shared" ca="1" si="149"/>
        <v>175</v>
      </c>
      <c r="AM9" s="83" t="str">
        <f t="shared" ca="1" si="149"/>
        <v>87.5</v>
      </c>
      <c r="AN9" s="83">
        <f t="shared" ca="1" si="149"/>
        <v>0</v>
      </c>
      <c r="AO9" s="83">
        <f t="shared" ca="1" si="149"/>
        <v>0</v>
      </c>
      <c r="AP9" s="83">
        <f t="shared" ca="1" si="149"/>
        <v>1</v>
      </c>
      <c r="AQ9" s="83">
        <f t="shared" ca="1" si="149"/>
        <v>1</v>
      </c>
      <c r="AR9" s="126">
        <f ca="1">IFERROR(IF(VLOOKUP(AR$1,$A$6:$C$26,3,0),IF(ISNUMBER(AI9),SUMIFS('Stats Coachs'!$F$2:$F$29,'Stats Coachs'!$C$2:$C$29,VLOOKUP(AR$1,$A$6:$B$26,2,0)),""),""),"")</f>
        <v>20</v>
      </c>
      <c r="AS9" s="83" t="str">
        <f t="shared" ca="1" si="150"/>
        <v/>
      </c>
      <c r="AT9" s="83" t="str">
        <f t="shared" ca="1" si="150"/>
        <v/>
      </c>
      <c r="AU9" s="83" t="str">
        <f t="shared" ca="1" si="150"/>
        <v/>
      </c>
      <c r="AV9" s="83" t="str">
        <f t="shared" ca="1" si="150"/>
        <v/>
      </c>
      <c r="AW9" s="83" t="str">
        <f t="shared" ca="1" si="150"/>
        <v/>
      </c>
      <c r="AX9" s="83" t="str">
        <f t="shared" ca="1" si="150"/>
        <v/>
      </c>
      <c r="AY9" s="83" t="str">
        <f t="shared" ca="1" si="150"/>
        <v/>
      </c>
      <c r="AZ9" s="83" t="str">
        <f t="shared" ca="1" si="150"/>
        <v/>
      </c>
      <c r="BA9" s="83" t="str">
        <f t="shared" ca="1" si="150"/>
        <v/>
      </c>
      <c r="BB9" s="126" t="str">
        <f ca="1">IFERROR(IF(VLOOKUP(BB$1,$A$7:$C$26,3,0),IF(ISNUMBER(AS9),SUMIFS('Stats Coachs'!$F$3:$F$29,'Stats Coachs'!$C$3:$C$29,VLOOKUP(BB$1,$A$7:$B$26,2,0)),""),""),"")</f>
        <v/>
      </c>
      <c r="BC9" s="83" t="str">
        <f t="shared" ca="1" si="151"/>
        <v/>
      </c>
      <c r="BD9" s="83" t="str">
        <f t="shared" ca="1" si="151"/>
        <v/>
      </c>
      <c r="BE9" s="83" t="str">
        <f t="shared" ca="1" si="151"/>
        <v/>
      </c>
      <c r="BF9" s="83" t="str">
        <f t="shared" ca="1" si="151"/>
        <v/>
      </c>
      <c r="BG9" s="83" t="str">
        <f t="shared" ca="1" si="151"/>
        <v/>
      </c>
      <c r="BH9" s="83" t="str">
        <f t="shared" ca="1" si="151"/>
        <v/>
      </c>
      <c r="BI9" s="83" t="str">
        <f t="shared" ca="1" si="151"/>
        <v/>
      </c>
      <c r="BJ9" s="83" t="str">
        <f t="shared" ca="1" si="151"/>
        <v/>
      </c>
      <c r="BK9" s="83" t="str">
        <f t="shared" ca="1" si="151"/>
        <v/>
      </c>
      <c r="BL9" s="126" t="str">
        <f ca="1">IFERROR(IF(VLOOKUP(BL$1,$A$7:$C$26,3,0),IF(ISNUMBER(BC9),SUMIFS('Stats Coachs'!$F$3:$F$29,'Stats Coachs'!$C$3:$C$29,VLOOKUP(BL$1,$A$7:$B$26,2,0)),""),""),"")</f>
        <v/>
      </c>
      <c r="BM9" s="83" t="str">
        <f t="shared" ca="1" si="152"/>
        <v/>
      </c>
      <c r="BN9" s="83" t="str">
        <f t="shared" ca="1" si="152"/>
        <v/>
      </c>
      <c r="BO9" s="83" t="str">
        <f t="shared" ca="1" si="152"/>
        <v/>
      </c>
      <c r="BP9" s="83" t="str">
        <f t="shared" ca="1" si="152"/>
        <v/>
      </c>
      <c r="BQ9" s="83" t="str">
        <f t="shared" ca="1" si="152"/>
        <v/>
      </c>
      <c r="BR9" s="83" t="str">
        <f t="shared" ca="1" si="152"/>
        <v/>
      </c>
      <c r="BS9" s="83" t="str">
        <f t="shared" ca="1" si="152"/>
        <v/>
      </c>
      <c r="BT9" s="83" t="str">
        <f t="shared" ca="1" si="152"/>
        <v/>
      </c>
      <c r="BU9" s="83" t="str">
        <f t="shared" ca="1" si="152"/>
        <v/>
      </c>
      <c r="BV9" s="126" t="str">
        <f ca="1">IFERROR(IF(VLOOKUP(BV$1,$A$7:$C$26,3,0),IF(ISNUMBER(BM9),SUMIFS('Stats Coachs'!$F$3:$F$29,'Stats Coachs'!$C$3:$C$29,VLOOKUP(BV$1,$A$7:$B$26,2,0)),""),""),"")</f>
        <v/>
      </c>
      <c r="BW9" s="83" t="str">
        <f t="shared" ca="1" si="153"/>
        <v/>
      </c>
      <c r="BX9" s="83" t="str">
        <f t="shared" ca="1" si="153"/>
        <v/>
      </c>
      <c r="BY9" s="83" t="str">
        <f t="shared" ca="1" si="153"/>
        <v/>
      </c>
      <c r="BZ9" s="83" t="str">
        <f t="shared" ca="1" si="153"/>
        <v/>
      </c>
      <c r="CA9" s="83" t="str">
        <f t="shared" ca="1" si="153"/>
        <v/>
      </c>
      <c r="CB9" s="83" t="str">
        <f t="shared" ca="1" si="153"/>
        <v/>
      </c>
      <c r="CC9" s="83" t="str">
        <f t="shared" ca="1" si="153"/>
        <v/>
      </c>
      <c r="CD9" s="83" t="str">
        <f t="shared" ca="1" si="153"/>
        <v/>
      </c>
      <c r="CE9" s="83" t="str">
        <f t="shared" ca="1" si="153"/>
        <v/>
      </c>
      <c r="CF9" s="126" t="str">
        <f ca="1">IFERROR(IF(VLOOKUP(CF$1,$A$7:$C$26,3,0),IF(ISNUMBER(BW9),SUMIFS('Stats Coachs'!$F$3:$F$29,'Stats Coachs'!$C$3:$C$29,VLOOKUP(CF$1,$A$7:$B$26,2,0)),""),""),"")</f>
        <v/>
      </c>
      <c r="CG9" s="83" t="str">
        <f t="shared" ca="1" si="154"/>
        <v/>
      </c>
      <c r="CH9" s="83" t="str">
        <f t="shared" ca="1" si="154"/>
        <v/>
      </c>
      <c r="CI9" s="83" t="str">
        <f t="shared" ca="1" si="154"/>
        <v/>
      </c>
      <c r="CJ9" s="83" t="str">
        <f t="shared" ca="1" si="154"/>
        <v/>
      </c>
      <c r="CK9" s="83" t="str">
        <f t="shared" ca="1" si="154"/>
        <v/>
      </c>
      <c r="CL9" s="83" t="str">
        <f t="shared" ca="1" si="154"/>
        <v/>
      </c>
      <c r="CM9" s="83" t="str">
        <f t="shared" ca="1" si="154"/>
        <v/>
      </c>
      <c r="CN9" s="83" t="str">
        <f t="shared" ca="1" si="154"/>
        <v/>
      </c>
      <c r="CO9" s="83" t="str">
        <f t="shared" ca="1" si="154"/>
        <v/>
      </c>
      <c r="CP9" s="126" t="str">
        <f ca="1">IFERROR(IF(VLOOKUP(CP$1,$A$7:$C$26,3,0),IF(ISNUMBER(CG9),SUMIFS('Stats Coachs'!$F$3:$F$29,'Stats Coachs'!$C$3:$C$29,VLOOKUP(CP$1,$A$7:$B$26,2,0)),""),""),"")</f>
        <v/>
      </c>
      <c r="CQ9" s="83" t="str">
        <f t="shared" ca="1" si="155"/>
        <v/>
      </c>
      <c r="CR9" s="83" t="str">
        <f t="shared" ca="1" si="155"/>
        <v/>
      </c>
      <c r="CS9" s="83" t="str">
        <f t="shared" ca="1" si="155"/>
        <v/>
      </c>
      <c r="CT9" s="83" t="str">
        <f t="shared" ca="1" si="155"/>
        <v/>
      </c>
      <c r="CU9" s="83" t="str">
        <f t="shared" ca="1" si="155"/>
        <v/>
      </c>
      <c r="CV9" s="83" t="str">
        <f t="shared" ca="1" si="155"/>
        <v/>
      </c>
      <c r="CW9" s="83" t="str">
        <f t="shared" ca="1" si="155"/>
        <v/>
      </c>
      <c r="CX9" s="83" t="str">
        <f t="shared" ca="1" si="155"/>
        <v/>
      </c>
      <c r="CY9" s="83" t="str">
        <f t="shared" ca="1" si="155"/>
        <v/>
      </c>
      <c r="CZ9" s="126" t="str">
        <f ca="1">IFERROR(IF(VLOOKUP(CZ$1,$A$7:$C$26,3,0),IF(ISNUMBER(CQ9),SUMIFS('Stats Coachs'!$F$3:$F$29,'Stats Coachs'!$C$3:$C$29,VLOOKUP(CZ$1,$A$7:$B$26,2,0)),""),""),"")</f>
        <v/>
      </c>
      <c r="DA9" s="83" t="str">
        <f t="shared" ca="1" si="156"/>
        <v/>
      </c>
      <c r="DB9" s="83" t="str">
        <f t="shared" ca="1" si="156"/>
        <v/>
      </c>
      <c r="DC9" s="83" t="str">
        <f t="shared" ca="1" si="156"/>
        <v/>
      </c>
      <c r="DD9" s="83" t="str">
        <f t="shared" ca="1" si="156"/>
        <v/>
      </c>
      <c r="DE9" s="83" t="str">
        <f t="shared" ca="1" si="156"/>
        <v/>
      </c>
      <c r="DF9" s="83" t="str">
        <f t="shared" ca="1" si="156"/>
        <v/>
      </c>
      <c r="DG9" s="83" t="str">
        <f t="shared" ca="1" si="156"/>
        <v/>
      </c>
      <c r="DH9" s="83" t="str">
        <f t="shared" ca="1" si="156"/>
        <v/>
      </c>
      <c r="DI9" s="83" t="str">
        <f t="shared" ca="1" si="156"/>
        <v/>
      </c>
      <c r="DJ9" s="126" t="str">
        <f ca="1">IFERROR(IF(VLOOKUP(DJ$1,$A$7:$C$26,3,0),IF(ISNUMBER(DA9),SUMIFS('Stats Coachs'!$F$3:$F$29,'Stats Coachs'!$C$3:$C$29,VLOOKUP(DJ$1,$A$7:$B$26,2,0)),""),""),"")</f>
        <v/>
      </c>
      <c r="DK9" s="83" t="str">
        <f t="shared" ca="1" si="157"/>
        <v/>
      </c>
      <c r="DL9" s="83" t="str">
        <f t="shared" ca="1" si="157"/>
        <v/>
      </c>
      <c r="DM9" s="83" t="str">
        <f t="shared" ca="1" si="157"/>
        <v/>
      </c>
      <c r="DN9" s="83" t="str">
        <f t="shared" ca="1" si="157"/>
        <v/>
      </c>
      <c r="DO9" s="83" t="str">
        <f t="shared" ca="1" si="157"/>
        <v/>
      </c>
      <c r="DP9" s="83" t="str">
        <f t="shared" ca="1" si="157"/>
        <v/>
      </c>
      <c r="DQ9" s="83" t="str">
        <f t="shared" ca="1" si="157"/>
        <v/>
      </c>
      <c r="DR9" s="83" t="str">
        <f t="shared" ca="1" si="157"/>
        <v/>
      </c>
      <c r="DS9" s="83" t="str">
        <f t="shared" ca="1" si="157"/>
        <v/>
      </c>
      <c r="DT9" s="126" t="str">
        <f ca="1">IFERROR(IF(VLOOKUP(DT$1,$A$7:$C$26,3,0),IF(ISNUMBER(DK9),SUMIFS('Stats Coachs'!$F$3:$F$29,'Stats Coachs'!$C$3:$C$29,VLOOKUP(DT$1,$A$7:$B$26,2,0)),""),""),"")</f>
        <v/>
      </c>
      <c r="DU9" s="83" t="str">
        <f t="shared" ca="1" si="158"/>
        <v/>
      </c>
      <c r="DV9" s="83" t="str">
        <f t="shared" ca="1" si="158"/>
        <v/>
      </c>
      <c r="DW9" s="83" t="str">
        <f t="shared" ca="1" si="158"/>
        <v/>
      </c>
      <c r="DX9" s="83" t="str">
        <f t="shared" ca="1" si="158"/>
        <v/>
      </c>
      <c r="DY9" s="83" t="str">
        <f t="shared" ca="1" si="158"/>
        <v/>
      </c>
      <c r="DZ9" s="83" t="str">
        <f t="shared" ca="1" si="158"/>
        <v/>
      </c>
      <c r="EA9" s="83" t="str">
        <f t="shared" ca="1" si="158"/>
        <v/>
      </c>
      <c r="EB9" s="83" t="str">
        <f t="shared" ca="1" si="158"/>
        <v/>
      </c>
      <c r="EC9" s="83" t="str">
        <f t="shared" ca="1" si="158"/>
        <v/>
      </c>
      <c r="ED9" s="126" t="str">
        <f ca="1">IFERROR(IF(VLOOKUP(ED$1,$A$7:$C$26,3,0),IF(ISNUMBER(DU9),SUMIFS('Stats Coachs'!$F$3:$F$29,'Stats Coachs'!$C$3:$C$29,VLOOKUP(ED$1,$A$7:$B$26,2,0)),""),""),"")</f>
        <v/>
      </c>
      <c r="EE9" s="83" t="str">
        <f t="shared" ca="1" si="159"/>
        <v/>
      </c>
      <c r="EF9" s="83" t="str">
        <f t="shared" ca="1" si="159"/>
        <v/>
      </c>
      <c r="EG9" s="83" t="str">
        <f t="shared" ca="1" si="159"/>
        <v/>
      </c>
      <c r="EH9" s="83" t="str">
        <f t="shared" ca="1" si="159"/>
        <v/>
      </c>
      <c r="EI9" s="83" t="str">
        <f t="shared" ca="1" si="159"/>
        <v/>
      </c>
      <c r="EJ9" s="83" t="str">
        <f t="shared" ca="1" si="159"/>
        <v/>
      </c>
      <c r="EK9" s="83" t="str">
        <f t="shared" ca="1" si="159"/>
        <v/>
      </c>
      <c r="EL9" s="83" t="str">
        <f t="shared" ca="1" si="159"/>
        <v/>
      </c>
      <c r="EM9" s="83" t="str">
        <f t="shared" ca="1" si="159"/>
        <v/>
      </c>
      <c r="EN9" s="126" t="str">
        <f ca="1">IFERROR(IF(VLOOKUP(EN$1,$A$7:$C$26,3,0),IF(ISNUMBER(EE9),SUMIFS('Stats Coachs'!$F$3:$F$29,'Stats Coachs'!$C$3:$C$29,VLOOKUP(EN$1,$A$7:$B$26,2,0)),""),""),"")</f>
        <v/>
      </c>
      <c r="EO9" s="83" t="str">
        <f t="shared" ca="1" si="160"/>
        <v/>
      </c>
      <c r="EP9" s="83" t="str">
        <f t="shared" ca="1" si="160"/>
        <v/>
      </c>
      <c r="EQ9" s="83" t="str">
        <f t="shared" ca="1" si="160"/>
        <v/>
      </c>
      <c r="ER9" s="83" t="str">
        <f t="shared" ca="1" si="160"/>
        <v/>
      </c>
      <c r="ES9" s="83" t="str">
        <f t="shared" ca="1" si="160"/>
        <v/>
      </c>
      <c r="ET9" s="83" t="str">
        <f t="shared" ca="1" si="160"/>
        <v/>
      </c>
      <c r="EU9" s="83" t="str">
        <f t="shared" ca="1" si="160"/>
        <v/>
      </c>
      <c r="EV9" s="83" t="str">
        <f t="shared" ca="1" si="160"/>
        <v/>
      </c>
      <c r="EW9" s="83" t="str">
        <f t="shared" ca="1" si="160"/>
        <v/>
      </c>
      <c r="EX9" s="126" t="str">
        <f ca="1">IFERROR(IF(VLOOKUP(EX$1,$A$7:$C$26,3,0),IF(ISNUMBER(EO9),SUMIFS('Stats Coachs'!$F$3:$F$29,'Stats Coachs'!$C$3:$C$29,VLOOKUP(EX$1,$A$7:$B$26,2,0)),""),""),"")</f>
        <v/>
      </c>
      <c r="EY9" s="83" t="str">
        <f t="shared" ca="1" si="161"/>
        <v/>
      </c>
      <c r="EZ9" s="83" t="str">
        <f t="shared" ca="1" si="161"/>
        <v/>
      </c>
      <c r="FA9" s="83" t="str">
        <f t="shared" ca="1" si="161"/>
        <v/>
      </c>
      <c r="FB9" s="83" t="str">
        <f t="shared" ca="1" si="161"/>
        <v/>
      </c>
      <c r="FC9" s="83" t="str">
        <f t="shared" ca="1" si="161"/>
        <v/>
      </c>
      <c r="FD9" s="83" t="str">
        <f t="shared" ca="1" si="161"/>
        <v/>
      </c>
      <c r="FE9" s="83" t="str">
        <f t="shared" ca="1" si="161"/>
        <v/>
      </c>
      <c r="FF9" s="83" t="str">
        <f t="shared" ca="1" si="161"/>
        <v/>
      </c>
      <c r="FG9" s="83" t="str">
        <f t="shared" ca="1" si="161"/>
        <v/>
      </c>
      <c r="FH9" s="126" t="str">
        <f ca="1">IFERROR(IF(VLOOKUP(FH$1,$A$7:$C$26,3,0),IF(ISNUMBER(EY9),SUMIFS('Stats Coachs'!$F$3:$F$29,'Stats Coachs'!$C$3:$C$29,VLOOKUP(FH$1,$A$7:$B$26,2,0)),""),""),"")</f>
        <v/>
      </c>
      <c r="FI9" s="83" t="str">
        <f t="shared" ca="1" si="162"/>
        <v/>
      </c>
      <c r="FJ9" s="83" t="str">
        <f t="shared" ca="1" si="162"/>
        <v/>
      </c>
      <c r="FK9" s="83" t="str">
        <f t="shared" ca="1" si="162"/>
        <v/>
      </c>
      <c r="FL9" s="83" t="str">
        <f t="shared" ca="1" si="162"/>
        <v/>
      </c>
      <c r="FM9" s="83" t="str">
        <f t="shared" ca="1" si="162"/>
        <v/>
      </c>
      <c r="FN9" s="83" t="str">
        <f t="shared" ca="1" si="162"/>
        <v/>
      </c>
      <c r="FO9" s="83" t="str">
        <f t="shared" ca="1" si="162"/>
        <v/>
      </c>
      <c r="FP9" s="83" t="str">
        <f t="shared" ca="1" si="162"/>
        <v/>
      </c>
      <c r="FQ9" s="83" t="str">
        <f t="shared" ca="1" si="162"/>
        <v/>
      </c>
      <c r="FR9" s="126" t="str">
        <f ca="1">IFERROR(IF(VLOOKUP(FR$1,$A$7:$C$26,3,0),IF(ISNUMBER(FI9),SUMIFS('Stats Coachs'!$F$3:$F$29,'Stats Coachs'!$C$3:$C$29,VLOOKUP(FR$1,$A$7:$B$26,2,0)),""),""),"")</f>
        <v/>
      </c>
      <c r="FS9" s="83" t="str">
        <f t="shared" ca="1" si="163"/>
        <v/>
      </c>
      <c r="FT9" s="83" t="str">
        <f t="shared" ca="1" si="163"/>
        <v/>
      </c>
      <c r="FU9" s="83" t="str">
        <f t="shared" ca="1" si="163"/>
        <v/>
      </c>
      <c r="FV9" s="83" t="str">
        <f t="shared" ca="1" si="163"/>
        <v/>
      </c>
      <c r="FW9" s="83" t="str">
        <f t="shared" ca="1" si="163"/>
        <v/>
      </c>
      <c r="FX9" s="83" t="str">
        <f t="shared" ca="1" si="163"/>
        <v/>
      </c>
      <c r="FY9" s="83" t="str">
        <f t="shared" ca="1" si="163"/>
        <v/>
      </c>
      <c r="FZ9" s="83" t="str">
        <f t="shared" ca="1" si="163"/>
        <v/>
      </c>
      <c r="GA9" s="83" t="str">
        <f t="shared" ca="1" si="163"/>
        <v/>
      </c>
      <c r="GB9" s="126" t="str">
        <f ca="1">IFERROR(IF(VLOOKUP(GB$1,$A$7:$C$26,3,0),IF(ISNUMBER(FS9),SUMIFS('Stats Coachs'!$F$3:$F$29,'Stats Coachs'!$C$3:$C$29,VLOOKUP(GB$1,$A$7:$B$26,2,0)),""),""),"")</f>
        <v/>
      </c>
      <c r="GC9" s="83" t="str">
        <f t="shared" ca="1" si="164"/>
        <v/>
      </c>
      <c r="GD9" s="83" t="str">
        <f t="shared" ca="1" si="164"/>
        <v/>
      </c>
      <c r="GE9" s="83" t="str">
        <f t="shared" ca="1" si="164"/>
        <v/>
      </c>
      <c r="GF9" s="83" t="str">
        <f t="shared" ca="1" si="164"/>
        <v/>
      </c>
      <c r="GG9" s="83" t="str">
        <f t="shared" ca="1" si="164"/>
        <v/>
      </c>
      <c r="GH9" s="83" t="str">
        <f t="shared" ca="1" si="164"/>
        <v/>
      </c>
      <c r="GI9" s="83" t="str">
        <f t="shared" ca="1" si="164"/>
        <v/>
      </c>
      <c r="GJ9" s="83" t="str">
        <f t="shared" ca="1" si="164"/>
        <v/>
      </c>
      <c r="GK9" s="83" t="str">
        <f t="shared" ca="1" si="164"/>
        <v/>
      </c>
      <c r="GL9" s="126" t="str">
        <f ca="1">IFERROR(IF(VLOOKUP(GL$1,$A$7:$C$26,3,0),IF(ISNUMBER(GC9),SUMIFS('Stats Coachs'!$F$3:$F$29,'Stats Coachs'!$C$3:$C$29,VLOOKUP(GL$1,$A$7:$B$26,2,0)),""),""),"")</f>
        <v/>
      </c>
      <c r="GM9" s="83" t="str">
        <f t="shared" ca="1" si="165"/>
        <v/>
      </c>
      <c r="GN9" s="83" t="str">
        <f t="shared" ca="1" si="165"/>
        <v/>
      </c>
      <c r="GO9" s="83" t="str">
        <f t="shared" ca="1" si="165"/>
        <v/>
      </c>
      <c r="GP9" s="83" t="str">
        <f t="shared" ca="1" si="165"/>
        <v/>
      </c>
      <c r="GQ9" s="83" t="str">
        <f t="shared" ca="1" si="165"/>
        <v/>
      </c>
      <c r="GR9" s="83" t="str">
        <f t="shared" ca="1" si="165"/>
        <v/>
      </c>
      <c r="GS9" s="83" t="str">
        <f t="shared" ca="1" si="165"/>
        <v/>
      </c>
      <c r="GT9" s="83" t="str">
        <f t="shared" ca="1" si="165"/>
        <v/>
      </c>
      <c r="GU9" s="83" t="str">
        <f t="shared" ca="1" si="165"/>
        <v/>
      </c>
      <c r="GV9" s="126" t="str">
        <f ca="1">IFERROR(IF(VLOOKUP(GV$1,$A$7:$C$26,3,0),IF(ISNUMBER(GM9),SUMIFS('Stats Coachs'!$F$3:$F$29,'Stats Coachs'!$C$3:$C$29,VLOOKUP(GV$1,$A$7:$B$26,2,0)),""),""),"")</f>
        <v/>
      </c>
      <c r="GW9" s="83" t="str">
        <f t="shared" ca="1" si="166"/>
        <v/>
      </c>
      <c r="GX9" s="83" t="str">
        <f t="shared" ca="1" si="166"/>
        <v/>
      </c>
      <c r="GY9" s="83" t="str">
        <f t="shared" ca="1" si="166"/>
        <v/>
      </c>
      <c r="GZ9" s="83" t="str">
        <f t="shared" ca="1" si="166"/>
        <v/>
      </c>
      <c r="HA9" s="83" t="str">
        <f t="shared" ca="1" si="166"/>
        <v/>
      </c>
      <c r="HB9" s="83" t="str">
        <f t="shared" ca="1" si="166"/>
        <v/>
      </c>
      <c r="HC9" s="83" t="str">
        <f t="shared" ca="1" si="166"/>
        <v/>
      </c>
      <c r="HD9" s="83" t="str">
        <f t="shared" ca="1" si="166"/>
        <v/>
      </c>
      <c r="HE9" s="83" t="str">
        <f t="shared" ca="1" si="166"/>
        <v/>
      </c>
      <c r="HF9" s="126" t="str">
        <f ca="1">IFERROR(IF(VLOOKUP(HF$1,$A$7:$C$26,3,0),IF(ISNUMBER(GW9),SUMIFS('Stats Coachs'!$F$3:$F$29,'Stats Coachs'!$C$3:$C$29,VLOOKUP(HF$1,$A$7:$B$26,2,0)),""),""),"")</f>
        <v/>
      </c>
      <c r="HG9" s="83" t="str">
        <f t="shared" ca="1" si="167"/>
        <v/>
      </c>
      <c r="HH9" s="83" t="str">
        <f t="shared" ca="1" si="167"/>
        <v/>
      </c>
      <c r="HI9" s="83" t="str">
        <f t="shared" ca="1" si="167"/>
        <v/>
      </c>
      <c r="HJ9" s="83" t="str">
        <f t="shared" ca="1" si="167"/>
        <v/>
      </c>
      <c r="HK9" s="83" t="str">
        <f t="shared" ca="1" si="167"/>
        <v/>
      </c>
      <c r="HL9" s="83" t="str">
        <f t="shared" ca="1" si="167"/>
        <v/>
      </c>
      <c r="HM9" s="83" t="str">
        <f t="shared" ca="1" si="167"/>
        <v/>
      </c>
      <c r="HN9" s="83" t="str">
        <f t="shared" ca="1" si="167"/>
        <v/>
      </c>
      <c r="HO9" s="83" t="str">
        <f t="shared" ca="1" si="167"/>
        <v/>
      </c>
      <c r="HP9" s="126" t="str">
        <f ca="1">IFERROR(IF(VLOOKUP(HP$1,$A$7:$C$26,3,0),IF(ISNUMBER(HG9),SUMIFS('Stats Coachs'!$F$3:$F$29,'Stats Coachs'!$C$3:$C$29,VLOOKUP(HP$1,$A$7:$B$26,2,0)),""),""),"")</f>
        <v/>
      </c>
      <c r="HQ9" s="83" t="str">
        <f t="shared" ca="1" si="168"/>
        <v/>
      </c>
      <c r="HR9" s="83" t="str">
        <f t="shared" ca="1" si="168"/>
        <v/>
      </c>
      <c r="HS9" s="83" t="str">
        <f t="shared" ca="1" si="168"/>
        <v/>
      </c>
      <c r="HT9" s="83" t="str">
        <f t="shared" ca="1" si="168"/>
        <v/>
      </c>
      <c r="HU9" s="83" t="str">
        <f t="shared" ca="1" si="168"/>
        <v/>
      </c>
      <c r="HV9" s="83" t="str">
        <f t="shared" ca="1" si="168"/>
        <v/>
      </c>
      <c r="HW9" s="83" t="str">
        <f t="shared" ca="1" si="168"/>
        <v/>
      </c>
      <c r="HX9" s="83" t="str">
        <f t="shared" ca="1" si="168"/>
        <v/>
      </c>
      <c r="HY9" s="83" t="str">
        <f t="shared" ca="1" si="168"/>
        <v/>
      </c>
      <c r="HZ9" s="126" t="str">
        <f ca="1">IFERROR(IF(VLOOKUP(HZ$1,$A$7:$C$26,3,0),IF(ISNUMBER(HQ9),SUMIFS('Stats Coachs'!$F$3:$F$29,'Stats Coachs'!$C$3:$C$29,VLOOKUP(HZ$1,$A$7:$B$26,2,0)),""),""),"")</f>
        <v/>
      </c>
      <c r="IA9" s="83" t="str">
        <f t="shared" ca="1" si="169"/>
        <v/>
      </c>
      <c r="IB9" s="83" t="str">
        <f t="shared" ca="1" si="169"/>
        <v/>
      </c>
      <c r="IC9" s="83" t="str">
        <f t="shared" ca="1" si="169"/>
        <v/>
      </c>
      <c r="ID9" s="83" t="str">
        <f t="shared" ca="1" si="169"/>
        <v/>
      </c>
      <c r="IE9" s="83" t="str">
        <f t="shared" ca="1" si="169"/>
        <v/>
      </c>
      <c r="IF9" s="83" t="str">
        <f t="shared" ca="1" si="169"/>
        <v/>
      </c>
      <c r="IG9" s="83" t="str">
        <f t="shared" ca="1" si="169"/>
        <v/>
      </c>
      <c r="IH9" s="83" t="str">
        <f t="shared" ca="1" si="169"/>
        <v/>
      </c>
      <c r="II9" s="83" t="str">
        <f t="shared" ca="1" si="169"/>
        <v/>
      </c>
      <c r="IJ9" s="126" t="str">
        <f ca="1">IFERROR(IF(VLOOKUP(IJ$1,$A$7:$C$26,3,0),IF(ISNUMBER(IA9),SUMIFS('Stats Coachs'!$F$3:$F$29,'Stats Coachs'!$C$3:$C$29,VLOOKUP(IJ$1,$A$7:$B$26,2,0)),""),""),"")</f>
        <v/>
      </c>
    </row>
    <row r="10" spans="1:244" x14ac:dyDescent="0.2">
      <c r="A10" s="213">
        <v>5</v>
      </c>
      <c r="B10" s="80" t="s">
        <v>209</v>
      </c>
      <c r="C10" s="214" t="b">
        <v>1</v>
      </c>
      <c r="E10" s="83">
        <v>7</v>
      </c>
      <c r="F10" s="86" t="str">
        <f t="shared" ca="1" si="180"/>
        <v>Geff</v>
      </c>
      <c r="G10" s="83">
        <f t="shared" ca="1" si="170"/>
        <v>167</v>
      </c>
      <c r="H10" s="83">
        <f t="shared" ca="1" si="170"/>
        <v>145</v>
      </c>
      <c r="I10" s="83">
        <f t="shared" ca="1" si="170"/>
        <v>22</v>
      </c>
      <c r="J10" s="117">
        <f t="shared" ca="1" si="170"/>
        <v>12515</v>
      </c>
      <c r="K10" s="87">
        <f t="shared" ca="1" si="171"/>
        <v>75</v>
      </c>
      <c r="L10" s="83">
        <f t="shared" ca="1" si="172"/>
        <v>5</v>
      </c>
      <c r="M10" s="83">
        <f t="shared" ca="1" si="172"/>
        <v>5</v>
      </c>
      <c r="N10" s="83">
        <f t="shared" ca="1" si="172"/>
        <v>18</v>
      </c>
      <c r="O10" s="83">
        <f t="shared" ca="1" si="172"/>
        <v>2</v>
      </c>
      <c r="P10" s="114">
        <f t="shared" ca="1" si="173"/>
        <v>0.38215102974828374</v>
      </c>
      <c r="Q10" s="83">
        <f t="shared" ca="1" si="174"/>
        <v>12</v>
      </c>
      <c r="R10" s="114">
        <f t="shared" ca="1" si="175"/>
        <v>0.620817843866171</v>
      </c>
      <c r="T10" s="88">
        <f ca="1">RANK(V10,$V$4:$V$98,0)+COUNTIFS($V$4:$V10,V10)-1</f>
        <v>67</v>
      </c>
      <c r="U10" s="84" t="str">
        <f>Listes!X10</f>
        <v>Anto</v>
      </c>
      <c r="V10" s="89" cm="1">
        <f t="array" aca="1" ref="V10" ca="1">INDEX($W10:$AG10,$C$2)</f>
        <v>13</v>
      </c>
      <c r="W10" s="83">
        <f t="shared" ca="1" si="176"/>
        <v>13</v>
      </c>
      <c r="X10" s="83">
        <f t="shared" ca="1" si="145"/>
        <v>9</v>
      </c>
      <c r="Y10" s="83">
        <f t="shared" ca="1" si="145"/>
        <v>4</v>
      </c>
      <c r="Z10" s="83">
        <f t="shared" ca="1" si="145"/>
        <v>925</v>
      </c>
      <c r="AA10" s="90">
        <f t="shared" ca="1" si="146"/>
        <v>71.15384615384616</v>
      </c>
      <c r="AB10" s="83">
        <f t="shared" ca="1" si="177"/>
        <v>0</v>
      </c>
      <c r="AC10" s="83">
        <f t="shared" ca="1" si="147"/>
        <v>0</v>
      </c>
      <c r="AD10" s="83">
        <f t="shared" ca="1" si="147"/>
        <v>2</v>
      </c>
      <c r="AE10" s="83">
        <f t="shared" ca="1" si="147"/>
        <v>0</v>
      </c>
      <c r="AF10" s="116">
        <f t="shared" ca="1" si="148"/>
        <v>2.9748283752860413E-2</v>
      </c>
      <c r="AG10" s="85">
        <f t="shared" ca="1" si="178"/>
        <v>2</v>
      </c>
      <c r="AH10" s="126">
        <f t="shared" ca="1" si="179"/>
        <v>51</v>
      </c>
      <c r="AI10" s="83" t="str">
        <f t="shared" ca="1" si="149"/>
        <v/>
      </c>
      <c r="AJ10" s="83" t="str">
        <f t="shared" ca="1" si="149"/>
        <v/>
      </c>
      <c r="AK10" s="83" t="str">
        <f t="shared" ca="1" si="149"/>
        <v/>
      </c>
      <c r="AL10" s="83" t="str">
        <f t="shared" ca="1" si="149"/>
        <v/>
      </c>
      <c r="AM10" s="83" t="str">
        <f t="shared" ca="1" si="149"/>
        <v/>
      </c>
      <c r="AN10" s="83" t="str">
        <f t="shared" ca="1" si="149"/>
        <v/>
      </c>
      <c r="AO10" s="83" t="str">
        <f t="shared" ca="1" si="149"/>
        <v/>
      </c>
      <c r="AP10" s="83" t="str">
        <f t="shared" ca="1" si="149"/>
        <v/>
      </c>
      <c r="AQ10" s="83" t="str">
        <f t="shared" ca="1" si="149"/>
        <v/>
      </c>
      <c r="AR10" s="126" t="str">
        <f ca="1">IFERROR(IF(VLOOKUP(AR$1,$A$6:$C$26,3,0),IF(ISNUMBER(AI10),SUMIFS('Stats Coachs'!$F$2:$F$29,'Stats Coachs'!$C$2:$C$29,VLOOKUP(AR$1,$A$6:$B$26,2,0)),""),""),"")</f>
        <v/>
      </c>
      <c r="AS10" s="83" t="str">
        <f t="shared" ca="1" si="150"/>
        <v/>
      </c>
      <c r="AT10" s="83" t="str">
        <f t="shared" ca="1" si="150"/>
        <v/>
      </c>
      <c r="AU10" s="83" t="str">
        <f t="shared" ca="1" si="150"/>
        <v/>
      </c>
      <c r="AV10" s="83" t="str">
        <f t="shared" ca="1" si="150"/>
        <v/>
      </c>
      <c r="AW10" s="83" t="str">
        <f t="shared" ca="1" si="150"/>
        <v/>
      </c>
      <c r="AX10" s="83" t="str">
        <f t="shared" ca="1" si="150"/>
        <v/>
      </c>
      <c r="AY10" s="83" t="str">
        <f t="shared" ca="1" si="150"/>
        <v/>
      </c>
      <c r="AZ10" s="83" t="str">
        <f t="shared" ca="1" si="150"/>
        <v/>
      </c>
      <c r="BA10" s="83" t="str">
        <f t="shared" ca="1" si="150"/>
        <v/>
      </c>
      <c r="BB10" s="126" t="str">
        <f ca="1">IFERROR(IF(VLOOKUP(BB$1,$A$7:$C$26,3,0),IF(ISNUMBER(AS10),SUMIFS('Stats Coachs'!$F$3:$F$29,'Stats Coachs'!$C$3:$C$29,VLOOKUP(BB$1,$A$7:$B$26,2,0)),""),""),"")</f>
        <v/>
      </c>
      <c r="BC10" s="83" t="str">
        <f t="shared" ca="1" si="151"/>
        <v/>
      </c>
      <c r="BD10" s="83" t="str">
        <f t="shared" ca="1" si="151"/>
        <v/>
      </c>
      <c r="BE10" s="83" t="str">
        <f t="shared" ca="1" si="151"/>
        <v/>
      </c>
      <c r="BF10" s="83" t="str">
        <f t="shared" ca="1" si="151"/>
        <v/>
      </c>
      <c r="BG10" s="83" t="str">
        <f t="shared" ca="1" si="151"/>
        <v/>
      </c>
      <c r="BH10" s="83" t="str">
        <f t="shared" ca="1" si="151"/>
        <v/>
      </c>
      <c r="BI10" s="83" t="str">
        <f t="shared" ca="1" si="151"/>
        <v/>
      </c>
      <c r="BJ10" s="83" t="str">
        <f t="shared" ca="1" si="151"/>
        <v/>
      </c>
      <c r="BK10" s="83" t="str">
        <f t="shared" ca="1" si="151"/>
        <v/>
      </c>
      <c r="BL10" s="126" t="str">
        <f ca="1">IFERROR(IF(VLOOKUP(BL$1,$A$7:$C$26,3,0),IF(ISNUMBER(BC10),SUMIFS('Stats Coachs'!$F$3:$F$29,'Stats Coachs'!$C$3:$C$29,VLOOKUP(BL$1,$A$7:$B$26,2,0)),""),""),"")</f>
        <v/>
      </c>
      <c r="BM10" s="83" t="str">
        <f t="shared" ca="1" si="152"/>
        <v/>
      </c>
      <c r="BN10" s="83" t="str">
        <f t="shared" ca="1" si="152"/>
        <v/>
      </c>
      <c r="BO10" s="83" t="str">
        <f t="shared" ca="1" si="152"/>
        <v/>
      </c>
      <c r="BP10" s="83" t="str">
        <f t="shared" ca="1" si="152"/>
        <v/>
      </c>
      <c r="BQ10" s="83" t="str">
        <f t="shared" ca="1" si="152"/>
        <v/>
      </c>
      <c r="BR10" s="83" t="str">
        <f t="shared" ca="1" si="152"/>
        <v/>
      </c>
      <c r="BS10" s="83" t="str">
        <f t="shared" ca="1" si="152"/>
        <v/>
      </c>
      <c r="BT10" s="83" t="str">
        <f t="shared" ca="1" si="152"/>
        <v/>
      </c>
      <c r="BU10" s="83" t="str">
        <f t="shared" ca="1" si="152"/>
        <v/>
      </c>
      <c r="BV10" s="126" t="str">
        <f ca="1">IFERROR(IF(VLOOKUP(BV$1,$A$7:$C$26,3,0),IF(ISNUMBER(BM10),SUMIFS('Stats Coachs'!$F$3:$F$29,'Stats Coachs'!$C$3:$C$29,VLOOKUP(BV$1,$A$7:$B$26,2,0)),""),""),"")</f>
        <v/>
      </c>
      <c r="BW10" s="83" t="str">
        <f t="shared" ca="1" si="153"/>
        <v/>
      </c>
      <c r="BX10" s="83" t="str">
        <f t="shared" ca="1" si="153"/>
        <v/>
      </c>
      <c r="BY10" s="83" t="str">
        <f t="shared" ca="1" si="153"/>
        <v/>
      </c>
      <c r="BZ10" s="83" t="str">
        <f t="shared" ca="1" si="153"/>
        <v/>
      </c>
      <c r="CA10" s="83" t="str">
        <f t="shared" ca="1" si="153"/>
        <v/>
      </c>
      <c r="CB10" s="83" t="str">
        <f t="shared" ca="1" si="153"/>
        <v/>
      </c>
      <c r="CC10" s="83" t="str">
        <f t="shared" ca="1" si="153"/>
        <v/>
      </c>
      <c r="CD10" s="83" t="str">
        <f t="shared" ca="1" si="153"/>
        <v/>
      </c>
      <c r="CE10" s="83" t="str">
        <f t="shared" ca="1" si="153"/>
        <v/>
      </c>
      <c r="CF10" s="126" t="str">
        <f ca="1">IFERROR(IF(VLOOKUP(CF$1,$A$7:$C$26,3,0),IF(ISNUMBER(BW10),SUMIFS('Stats Coachs'!$F$3:$F$29,'Stats Coachs'!$C$3:$C$29,VLOOKUP(CF$1,$A$7:$B$26,2,0)),""),""),"")</f>
        <v/>
      </c>
      <c r="CG10" s="83" t="str">
        <f t="shared" ca="1" si="154"/>
        <v/>
      </c>
      <c r="CH10" s="83" t="str">
        <f t="shared" ca="1" si="154"/>
        <v/>
      </c>
      <c r="CI10" s="83" t="str">
        <f t="shared" ca="1" si="154"/>
        <v/>
      </c>
      <c r="CJ10" s="83" t="str">
        <f t="shared" ca="1" si="154"/>
        <v/>
      </c>
      <c r="CK10" s="83" t="str">
        <f t="shared" ca="1" si="154"/>
        <v/>
      </c>
      <c r="CL10" s="83" t="str">
        <f t="shared" ca="1" si="154"/>
        <v/>
      </c>
      <c r="CM10" s="83" t="str">
        <f t="shared" ca="1" si="154"/>
        <v/>
      </c>
      <c r="CN10" s="83" t="str">
        <f t="shared" ca="1" si="154"/>
        <v/>
      </c>
      <c r="CO10" s="83" t="str">
        <f t="shared" ca="1" si="154"/>
        <v/>
      </c>
      <c r="CP10" s="126" t="str">
        <f ca="1">IFERROR(IF(VLOOKUP(CP$1,$A$7:$C$26,3,0),IF(ISNUMBER(CG10),SUMIFS('Stats Coachs'!$F$3:$F$29,'Stats Coachs'!$C$3:$C$29,VLOOKUP(CP$1,$A$7:$B$26,2,0)),""),""),"")</f>
        <v/>
      </c>
      <c r="CQ10" s="83" t="str">
        <f t="shared" ca="1" si="155"/>
        <v/>
      </c>
      <c r="CR10" s="83" t="str">
        <f t="shared" ca="1" si="155"/>
        <v/>
      </c>
      <c r="CS10" s="83" t="str">
        <f t="shared" ca="1" si="155"/>
        <v/>
      </c>
      <c r="CT10" s="83" t="str">
        <f t="shared" ca="1" si="155"/>
        <v/>
      </c>
      <c r="CU10" s="83" t="str">
        <f t="shared" ca="1" si="155"/>
        <v/>
      </c>
      <c r="CV10" s="83" t="str">
        <f t="shared" ca="1" si="155"/>
        <v/>
      </c>
      <c r="CW10" s="83" t="str">
        <f t="shared" ca="1" si="155"/>
        <v/>
      </c>
      <c r="CX10" s="83" t="str">
        <f t="shared" ca="1" si="155"/>
        <v/>
      </c>
      <c r="CY10" s="83" t="str">
        <f t="shared" ca="1" si="155"/>
        <v/>
      </c>
      <c r="CZ10" s="126" t="str">
        <f ca="1">IFERROR(IF(VLOOKUP(CZ$1,$A$7:$C$26,3,0),IF(ISNUMBER(CQ10),SUMIFS('Stats Coachs'!$F$3:$F$29,'Stats Coachs'!$C$3:$C$29,VLOOKUP(CZ$1,$A$7:$B$26,2,0)),""),""),"")</f>
        <v/>
      </c>
      <c r="DA10" s="83" t="str">
        <f t="shared" ca="1" si="156"/>
        <v/>
      </c>
      <c r="DB10" s="83" t="str">
        <f t="shared" ca="1" si="156"/>
        <v/>
      </c>
      <c r="DC10" s="83" t="str">
        <f t="shared" ca="1" si="156"/>
        <v/>
      </c>
      <c r="DD10" s="83" t="str">
        <f t="shared" ca="1" si="156"/>
        <v/>
      </c>
      <c r="DE10" s="83" t="str">
        <f t="shared" ca="1" si="156"/>
        <v/>
      </c>
      <c r="DF10" s="83" t="str">
        <f t="shared" ca="1" si="156"/>
        <v/>
      </c>
      <c r="DG10" s="83" t="str">
        <f t="shared" ca="1" si="156"/>
        <v/>
      </c>
      <c r="DH10" s="83" t="str">
        <f t="shared" ca="1" si="156"/>
        <v/>
      </c>
      <c r="DI10" s="83" t="str">
        <f t="shared" ca="1" si="156"/>
        <v/>
      </c>
      <c r="DJ10" s="126" t="str">
        <f ca="1">IFERROR(IF(VLOOKUP(DJ$1,$A$7:$C$26,3,0),IF(ISNUMBER(DA10),SUMIFS('Stats Coachs'!$F$3:$F$29,'Stats Coachs'!$C$3:$C$29,VLOOKUP(DJ$1,$A$7:$B$26,2,0)),""),""),"")</f>
        <v/>
      </c>
      <c r="DK10" s="83">
        <f t="shared" ca="1" si="157"/>
        <v>10</v>
      </c>
      <c r="DL10" s="83">
        <f t="shared" ca="1" si="157"/>
        <v>6</v>
      </c>
      <c r="DM10" s="83">
        <f t="shared" ca="1" si="157"/>
        <v>4</v>
      </c>
      <c r="DN10" s="83">
        <f t="shared" ca="1" si="157"/>
        <v>675</v>
      </c>
      <c r="DO10" s="83" t="str">
        <f t="shared" ca="1" si="157"/>
        <v>67.5</v>
      </c>
      <c r="DP10" s="83">
        <f t="shared" ca="1" si="157"/>
        <v>0</v>
      </c>
      <c r="DQ10" s="83">
        <f t="shared" ca="1" si="157"/>
        <v>0</v>
      </c>
      <c r="DR10" s="83">
        <f t="shared" ca="1" si="157"/>
        <v>2</v>
      </c>
      <c r="DS10" s="83">
        <f t="shared" ca="1" si="157"/>
        <v>0</v>
      </c>
      <c r="DT10" s="126">
        <f ca="1">IFERROR(IF(VLOOKUP(DT$1,$A$7:$C$26,3,0),IF(ISNUMBER(DK10),SUMIFS('Stats Coachs'!$F$3:$F$29,'Stats Coachs'!$C$3:$C$29,VLOOKUP(DT$1,$A$7:$B$26,2,0)),""),""),"")</f>
        <v>24</v>
      </c>
      <c r="DU10" s="83" t="str">
        <f t="shared" ca="1" si="158"/>
        <v/>
      </c>
      <c r="DV10" s="83" t="str">
        <f t="shared" ca="1" si="158"/>
        <v/>
      </c>
      <c r="DW10" s="83" t="str">
        <f t="shared" ca="1" si="158"/>
        <v/>
      </c>
      <c r="DX10" s="83" t="str">
        <f t="shared" ca="1" si="158"/>
        <v/>
      </c>
      <c r="DY10" s="83" t="str">
        <f t="shared" ca="1" si="158"/>
        <v/>
      </c>
      <c r="DZ10" s="83" t="str">
        <f t="shared" ca="1" si="158"/>
        <v/>
      </c>
      <c r="EA10" s="83" t="str">
        <f t="shared" ca="1" si="158"/>
        <v/>
      </c>
      <c r="EB10" s="83" t="str">
        <f t="shared" ca="1" si="158"/>
        <v/>
      </c>
      <c r="EC10" s="83" t="str">
        <f t="shared" ca="1" si="158"/>
        <v/>
      </c>
      <c r="ED10" s="126" t="str">
        <f ca="1">IFERROR(IF(VLOOKUP(ED$1,$A$7:$C$26,3,0),IF(ISNUMBER(DU10),SUMIFS('Stats Coachs'!$F$3:$F$29,'Stats Coachs'!$C$3:$C$29,VLOOKUP(ED$1,$A$7:$B$26,2,0)),""),""),"")</f>
        <v/>
      </c>
      <c r="EE10" s="83" t="str">
        <f t="shared" ca="1" si="159"/>
        <v/>
      </c>
      <c r="EF10" s="83" t="str">
        <f t="shared" ca="1" si="159"/>
        <v/>
      </c>
      <c r="EG10" s="83" t="str">
        <f t="shared" ca="1" si="159"/>
        <v/>
      </c>
      <c r="EH10" s="83" t="str">
        <f t="shared" ca="1" si="159"/>
        <v/>
      </c>
      <c r="EI10" s="83" t="str">
        <f t="shared" ca="1" si="159"/>
        <v/>
      </c>
      <c r="EJ10" s="83" t="str">
        <f t="shared" ca="1" si="159"/>
        <v/>
      </c>
      <c r="EK10" s="83" t="str">
        <f t="shared" ca="1" si="159"/>
        <v/>
      </c>
      <c r="EL10" s="83" t="str">
        <f t="shared" ca="1" si="159"/>
        <v/>
      </c>
      <c r="EM10" s="83" t="str">
        <f t="shared" ca="1" si="159"/>
        <v/>
      </c>
      <c r="EN10" s="126" t="str">
        <f ca="1">IFERROR(IF(VLOOKUP(EN$1,$A$7:$C$26,3,0),IF(ISNUMBER(EE10),SUMIFS('Stats Coachs'!$F$3:$F$29,'Stats Coachs'!$C$3:$C$29,VLOOKUP(EN$1,$A$7:$B$26,2,0)),""),""),"")</f>
        <v/>
      </c>
      <c r="EO10" s="83" t="str">
        <f t="shared" ca="1" si="160"/>
        <v/>
      </c>
      <c r="EP10" s="83" t="str">
        <f t="shared" ca="1" si="160"/>
        <v/>
      </c>
      <c r="EQ10" s="83" t="str">
        <f t="shared" ca="1" si="160"/>
        <v/>
      </c>
      <c r="ER10" s="83" t="str">
        <f t="shared" ca="1" si="160"/>
        <v/>
      </c>
      <c r="ES10" s="83" t="str">
        <f t="shared" ca="1" si="160"/>
        <v/>
      </c>
      <c r="ET10" s="83" t="str">
        <f t="shared" ca="1" si="160"/>
        <v/>
      </c>
      <c r="EU10" s="83" t="str">
        <f t="shared" ca="1" si="160"/>
        <v/>
      </c>
      <c r="EV10" s="83" t="str">
        <f t="shared" ca="1" si="160"/>
        <v/>
      </c>
      <c r="EW10" s="83" t="str">
        <f t="shared" ca="1" si="160"/>
        <v/>
      </c>
      <c r="EX10" s="126" t="str">
        <f ca="1">IFERROR(IF(VLOOKUP(EX$1,$A$7:$C$26,3,0),IF(ISNUMBER(EO10),SUMIFS('Stats Coachs'!$F$3:$F$29,'Stats Coachs'!$C$3:$C$29,VLOOKUP(EX$1,$A$7:$B$26,2,0)),""),""),"")</f>
        <v/>
      </c>
      <c r="EY10" s="83">
        <f t="shared" ca="1" si="161"/>
        <v>3</v>
      </c>
      <c r="EZ10" s="83">
        <f t="shared" ca="1" si="161"/>
        <v>3</v>
      </c>
      <c r="FA10" s="83">
        <f t="shared" ca="1" si="161"/>
        <v>0</v>
      </c>
      <c r="FB10" s="83">
        <f t="shared" ca="1" si="161"/>
        <v>250</v>
      </c>
      <c r="FC10" s="83" t="str">
        <f t="shared" ca="1" si="161"/>
        <v>83.5</v>
      </c>
      <c r="FD10" s="83">
        <f t="shared" ca="1" si="161"/>
        <v>0</v>
      </c>
      <c r="FE10" s="83">
        <f t="shared" ca="1" si="161"/>
        <v>0</v>
      </c>
      <c r="FF10" s="83">
        <f t="shared" ca="1" si="161"/>
        <v>0</v>
      </c>
      <c r="FG10" s="83">
        <f t="shared" ca="1" si="161"/>
        <v>0</v>
      </c>
      <c r="FH10" s="126">
        <f ca="1">IFERROR(IF(VLOOKUP(FH$1,$A$7:$C$26,3,0),IF(ISNUMBER(EY10),SUMIFS('Stats Coachs'!$F$3:$F$29,'Stats Coachs'!$C$3:$C$29,VLOOKUP(FH$1,$A$7:$B$26,2,0)),""),""),"")</f>
        <v>27</v>
      </c>
      <c r="FI10" s="83" t="str">
        <f t="shared" ca="1" si="162"/>
        <v/>
      </c>
      <c r="FJ10" s="83" t="str">
        <f t="shared" ca="1" si="162"/>
        <v/>
      </c>
      <c r="FK10" s="83" t="str">
        <f t="shared" ca="1" si="162"/>
        <v/>
      </c>
      <c r="FL10" s="83" t="str">
        <f t="shared" ca="1" si="162"/>
        <v/>
      </c>
      <c r="FM10" s="83" t="str">
        <f t="shared" ca="1" si="162"/>
        <v/>
      </c>
      <c r="FN10" s="83" t="str">
        <f t="shared" ca="1" si="162"/>
        <v/>
      </c>
      <c r="FO10" s="83" t="str">
        <f t="shared" ca="1" si="162"/>
        <v/>
      </c>
      <c r="FP10" s="83" t="str">
        <f t="shared" ca="1" si="162"/>
        <v/>
      </c>
      <c r="FQ10" s="83" t="str">
        <f t="shared" ca="1" si="162"/>
        <v/>
      </c>
      <c r="FR10" s="126" t="str">
        <f ca="1">IFERROR(IF(VLOOKUP(FR$1,$A$7:$C$26,3,0),IF(ISNUMBER(FI10),SUMIFS('Stats Coachs'!$F$3:$F$29,'Stats Coachs'!$C$3:$C$29,VLOOKUP(FR$1,$A$7:$B$26,2,0)),""),""),"")</f>
        <v/>
      </c>
      <c r="FS10" s="83" t="str">
        <f t="shared" ca="1" si="163"/>
        <v/>
      </c>
      <c r="FT10" s="83" t="str">
        <f t="shared" ca="1" si="163"/>
        <v/>
      </c>
      <c r="FU10" s="83" t="str">
        <f t="shared" ca="1" si="163"/>
        <v/>
      </c>
      <c r="FV10" s="83" t="str">
        <f t="shared" ca="1" si="163"/>
        <v/>
      </c>
      <c r="FW10" s="83" t="str">
        <f t="shared" ca="1" si="163"/>
        <v/>
      </c>
      <c r="FX10" s="83" t="str">
        <f t="shared" ca="1" si="163"/>
        <v/>
      </c>
      <c r="FY10" s="83" t="str">
        <f t="shared" ca="1" si="163"/>
        <v/>
      </c>
      <c r="FZ10" s="83" t="str">
        <f t="shared" ca="1" si="163"/>
        <v/>
      </c>
      <c r="GA10" s="83" t="str">
        <f t="shared" ca="1" si="163"/>
        <v/>
      </c>
      <c r="GB10" s="126" t="str">
        <f ca="1">IFERROR(IF(VLOOKUP(GB$1,$A$7:$C$26,3,0),IF(ISNUMBER(FS10),SUMIFS('Stats Coachs'!$F$3:$F$29,'Stats Coachs'!$C$3:$C$29,VLOOKUP(GB$1,$A$7:$B$26,2,0)),""),""),"")</f>
        <v/>
      </c>
      <c r="GC10" s="83" t="str">
        <f t="shared" ca="1" si="164"/>
        <v/>
      </c>
      <c r="GD10" s="83" t="str">
        <f t="shared" ca="1" si="164"/>
        <v/>
      </c>
      <c r="GE10" s="83" t="str">
        <f t="shared" ca="1" si="164"/>
        <v/>
      </c>
      <c r="GF10" s="83" t="str">
        <f t="shared" ca="1" si="164"/>
        <v/>
      </c>
      <c r="GG10" s="83" t="str">
        <f t="shared" ca="1" si="164"/>
        <v/>
      </c>
      <c r="GH10" s="83" t="str">
        <f t="shared" ca="1" si="164"/>
        <v/>
      </c>
      <c r="GI10" s="83" t="str">
        <f t="shared" ca="1" si="164"/>
        <v/>
      </c>
      <c r="GJ10" s="83" t="str">
        <f t="shared" ca="1" si="164"/>
        <v/>
      </c>
      <c r="GK10" s="83" t="str">
        <f t="shared" ca="1" si="164"/>
        <v/>
      </c>
      <c r="GL10" s="126" t="str">
        <f ca="1">IFERROR(IF(VLOOKUP(GL$1,$A$7:$C$26,3,0),IF(ISNUMBER(GC10),SUMIFS('Stats Coachs'!$F$3:$F$29,'Stats Coachs'!$C$3:$C$29,VLOOKUP(GL$1,$A$7:$B$26,2,0)),""),""),"")</f>
        <v/>
      </c>
      <c r="GM10" s="83" t="str">
        <f t="shared" ca="1" si="165"/>
        <v/>
      </c>
      <c r="GN10" s="83" t="str">
        <f t="shared" ca="1" si="165"/>
        <v/>
      </c>
      <c r="GO10" s="83" t="str">
        <f t="shared" ca="1" si="165"/>
        <v/>
      </c>
      <c r="GP10" s="83" t="str">
        <f t="shared" ca="1" si="165"/>
        <v/>
      </c>
      <c r="GQ10" s="83" t="str">
        <f t="shared" ca="1" si="165"/>
        <v/>
      </c>
      <c r="GR10" s="83" t="str">
        <f t="shared" ca="1" si="165"/>
        <v/>
      </c>
      <c r="GS10" s="83" t="str">
        <f t="shared" ca="1" si="165"/>
        <v/>
      </c>
      <c r="GT10" s="83" t="str">
        <f t="shared" ca="1" si="165"/>
        <v/>
      </c>
      <c r="GU10" s="83" t="str">
        <f t="shared" ca="1" si="165"/>
        <v/>
      </c>
      <c r="GV10" s="126" t="str">
        <f ca="1">IFERROR(IF(VLOOKUP(GV$1,$A$7:$C$26,3,0),IF(ISNUMBER(GM10),SUMIFS('Stats Coachs'!$F$3:$F$29,'Stats Coachs'!$C$3:$C$29,VLOOKUP(GV$1,$A$7:$B$26,2,0)),""),""),"")</f>
        <v/>
      </c>
      <c r="GW10" s="83" t="str">
        <f t="shared" ca="1" si="166"/>
        <v/>
      </c>
      <c r="GX10" s="83" t="str">
        <f t="shared" ca="1" si="166"/>
        <v/>
      </c>
      <c r="GY10" s="83" t="str">
        <f t="shared" ca="1" si="166"/>
        <v/>
      </c>
      <c r="GZ10" s="83" t="str">
        <f t="shared" ca="1" si="166"/>
        <v/>
      </c>
      <c r="HA10" s="83" t="str">
        <f t="shared" ca="1" si="166"/>
        <v/>
      </c>
      <c r="HB10" s="83" t="str">
        <f t="shared" ca="1" si="166"/>
        <v/>
      </c>
      <c r="HC10" s="83" t="str">
        <f t="shared" ca="1" si="166"/>
        <v/>
      </c>
      <c r="HD10" s="83" t="str">
        <f t="shared" ca="1" si="166"/>
        <v/>
      </c>
      <c r="HE10" s="83" t="str">
        <f t="shared" ca="1" si="166"/>
        <v/>
      </c>
      <c r="HF10" s="126" t="str">
        <f ca="1">IFERROR(IF(VLOOKUP(HF$1,$A$7:$C$26,3,0),IF(ISNUMBER(GW10),SUMIFS('Stats Coachs'!$F$3:$F$29,'Stats Coachs'!$C$3:$C$29,VLOOKUP(HF$1,$A$7:$B$26,2,0)),""),""),"")</f>
        <v/>
      </c>
      <c r="HG10" s="83" t="str">
        <f t="shared" ca="1" si="167"/>
        <v/>
      </c>
      <c r="HH10" s="83" t="str">
        <f t="shared" ca="1" si="167"/>
        <v/>
      </c>
      <c r="HI10" s="83" t="str">
        <f t="shared" ca="1" si="167"/>
        <v/>
      </c>
      <c r="HJ10" s="83" t="str">
        <f t="shared" ca="1" si="167"/>
        <v/>
      </c>
      <c r="HK10" s="83" t="str">
        <f t="shared" ca="1" si="167"/>
        <v/>
      </c>
      <c r="HL10" s="83" t="str">
        <f t="shared" ca="1" si="167"/>
        <v/>
      </c>
      <c r="HM10" s="83" t="str">
        <f t="shared" ca="1" si="167"/>
        <v/>
      </c>
      <c r="HN10" s="83" t="str">
        <f t="shared" ca="1" si="167"/>
        <v/>
      </c>
      <c r="HO10" s="83" t="str">
        <f t="shared" ca="1" si="167"/>
        <v/>
      </c>
      <c r="HP10" s="126" t="str">
        <f ca="1">IFERROR(IF(VLOOKUP(HP$1,$A$7:$C$26,3,0),IF(ISNUMBER(HG10),SUMIFS('Stats Coachs'!$F$3:$F$29,'Stats Coachs'!$C$3:$C$29,VLOOKUP(HP$1,$A$7:$B$26,2,0)),""),""),"")</f>
        <v/>
      </c>
      <c r="HQ10" s="83" t="str">
        <f t="shared" ca="1" si="168"/>
        <v/>
      </c>
      <c r="HR10" s="83" t="str">
        <f t="shared" ca="1" si="168"/>
        <v/>
      </c>
      <c r="HS10" s="83" t="str">
        <f t="shared" ca="1" si="168"/>
        <v/>
      </c>
      <c r="HT10" s="83" t="str">
        <f t="shared" ca="1" si="168"/>
        <v/>
      </c>
      <c r="HU10" s="83" t="str">
        <f t="shared" ca="1" si="168"/>
        <v/>
      </c>
      <c r="HV10" s="83" t="str">
        <f t="shared" ca="1" si="168"/>
        <v/>
      </c>
      <c r="HW10" s="83" t="str">
        <f t="shared" ca="1" si="168"/>
        <v/>
      </c>
      <c r="HX10" s="83" t="str">
        <f t="shared" ca="1" si="168"/>
        <v/>
      </c>
      <c r="HY10" s="83" t="str">
        <f t="shared" ca="1" si="168"/>
        <v/>
      </c>
      <c r="HZ10" s="126" t="str">
        <f ca="1">IFERROR(IF(VLOOKUP(HZ$1,$A$7:$C$26,3,0),IF(ISNUMBER(HQ10),SUMIFS('Stats Coachs'!$F$3:$F$29,'Stats Coachs'!$C$3:$C$29,VLOOKUP(HZ$1,$A$7:$B$26,2,0)),""),""),"")</f>
        <v/>
      </c>
      <c r="IA10" s="83" t="str">
        <f t="shared" ca="1" si="169"/>
        <v/>
      </c>
      <c r="IB10" s="83" t="str">
        <f t="shared" ca="1" si="169"/>
        <v/>
      </c>
      <c r="IC10" s="83" t="str">
        <f t="shared" ca="1" si="169"/>
        <v/>
      </c>
      <c r="ID10" s="83" t="str">
        <f t="shared" ca="1" si="169"/>
        <v/>
      </c>
      <c r="IE10" s="83" t="str">
        <f t="shared" ca="1" si="169"/>
        <v/>
      </c>
      <c r="IF10" s="83" t="str">
        <f t="shared" ca="1" si="169"/>
        <v/>
      </c>
      <c r="IG10" s="83" t="str">
        <f t="shared" ca="1" si="169"/>
        <v/>
      </c>
      <c r="IH10" s="83" t="str">
        <f t="shared" ca="1" si="169"/>
        <v/>
      </c>
      <c r="II10" s="83" t="str">
        <f t="shared" ca="1" si="169"/>
        <v/>
      </c>
      <c r="IJ10" s="126" t="str">
        <f ca="1">IFERROR(IF(VLOOKUP(IJ$1,$A$7:$C$26,3,0),IF(ISNUMBER(IA10),SUMIFS('Stats Coachs'!$F$3:$F$29,'Stats Coachs'!$C$3:$C$29,VLOOKUP(IJ$1,$A$7:$B$26,2,0)),""),""),"")</f>
        <v/>
      </c>
    </row>
    <row r="11" spans="1:244" x14ac:dyDescent="0.2">
      <c r="A11" s="213">
        <v>6</v>
      </c>
      <c r="B11" s="80" t="s">
        <v>210</v>
      </c>
      <c r="C11" s="214" t="b">
        <v>1</v>
      </c>
      <c r="E11" s="83">
        <v>8</v>
      </c>
      <c r="F11" s="86" t="str">
        <f t="shared" ca="1" si="180"/>
        <v>Cla</v>
      </c>
      <c r="G11" s="83">
        <f t="shared" ca="1" si="170"/>
        <v>165</v>
      </c>
      <c r="H11" s="83">
        <f t="shared" ca="1" si="170"/>
        <v>132</v>
      </c>
      <c r="I11" s="83">
        <f t="shared" ca="1" si="170"/>
        <v>33</v>
      </c>
      <c r="J11" s="117">
        <f t="shared" ca="1" si="170"/>
        <v>12120</v>
      </c>
      <c r="K11" s="87">
        <f t="shared" ca="1" si="171"/>
        <v>73.5</v>
      </c>
      <c r="L11" s="83">
        <f t="shared" ca="1" si="172"/>
        <v>2</v>
      </c>
      <c r="M11" s="83">
        <f t="shared" ca="1" si="172"/>
        <v>19</v>
      </c>
      <c r="N11" s="83">
        <f t="shared" ca="1" si="172"/>
        <v>20</v>
      </c>
      <c r="O11" s="83">
        <f t="shared" ca="1" si="172"/>
        <v>0</v>
      </c>
      <c r="P11" s="114">
        <f t="shared" ca="1" si="173"/>
        <v>0.37757437070938216</v>
      </c>
      <c r="Q11" s="83">
        <f t="shared" ca="1" si="174"/>
        <v>13</v>
      </c>
      <c r="R11" s="114">
        <f t="shared" ca="1" si="175"/>
        <v>0.62737642585551334</v>
      </c>
      <c r="T11" s="88">
        <f ca="1">RANK(V11,$V$4:$V$98,0)+COUNTIFS($V$4:$V11,V11)-1</f>
        <v>19</v>
      </c>
      <c r="U11" s="84" t="str">
        <f>Listes!X11</f>
        <v>Antoine</v>
      </c>
      <c r="V11" s="89" cm="1">
        <f t="array" aca="1" ref="V11" ca="1">INDEX($W11:$AG11,$C$2)</f>
        <v>102</v>
      </c>
      <c r="W11" s="83">
        <f t="shared" ca="1" si="176"/>
        <v>102</v>
      </c>
      <c r="X11" s="83">
        <f t="shared" ca="1" si="145"/>
        <v>85</v>
      </c>
      <c r="Y11" s="83">
        <f t="shared" ca="1" si="145"/>
        <v>17</v>
      </c>
      <c r="Z11" s="83">
        <f t="shared" ca="1" si="145"/>
        <v>7480</v>
      </c>
      <c r="AA11" s="90">
        <f t="shared" ca="1" si="146"/>
        <v>73.333333333333329</v>
      </c>
      <c r="AB11" s="83">
        <f t="shared" ca="1" si="177"/>
        <v>54</v>
      </c>
      <c r="AC11" s="83">
        <f t="shared" ca="1" si="147"/>
        <v>29</v>
      </c>
      <c r="AD11" s="83">
        <f t="shared" ca="1" si="147"/>
        <v>10</v>
      </c>
      <c r="AE11" s="83">
        <f t="shared" ca="1" si="147"/>
        <v>0</v>
      </c>
      <c r="AF11" s="116">
        <f t="shared" ca="1" si="148"/>
        <v>0.23340961098398169</v>
      </c>
      <c r="AG11" s="85">
        <f t="shared" ca="1" si="178"/>
        <v>11</v>
      </c>
      <c r="AH11" s="126">
        <f t="shared" ca="1" si="179"/>
        <v>219</v>
      </c>
      <c r="AI11" s="83" t="str">
        <f t="shared" ca="1" si="149"/>
        <v/>
      </c>
      <c r="AJ11" s="83" t="str">
        <f t="shared" ca="1" si="149"/>
        <v/>
      </c>
      <c r="AK11" s="83" t="str">
        <f t="shared" ca="1" si="149"/>
        <v/>
      </c>
      <c r="AL11" s="83" t="str">
        <f t="shared" ca="1" si="149"/>
        <v/>
      </c>
      <c r="AM11" s="83" t="str">
        <f t="shared" ca="1" si="149"/>
        <v/>
      </c>
      <c r="AN11" s="83" t="str">
        <f t="shared" ca="1" si="149"/>
        <v/>
      </c>
      <c r="AO11" s="83" t="str">
        <f t="shared" ca="1" si="149"/>
        <v/>
      </c>
      <c r="AP11" s="83" t="str">
        <f t="shared" ca="1" si="149"/>
        <v/>
      </c>
      <c r="AQ11" s="83" t="str">
        <f t="shared" ca="1" si="149"/>
        <v/>
      </c>
      <c r="AR11" s="126" t="str">
        <f ca="1">IFERROR(IF(VLOOKUP(AR$1,$A$6:$C$26,3,0),IF(ISNUMBER(AI11),SUMIFS('Stats Coachs'!$F$2:$F$29,'Stats Coachs'!$C$2:$C$29,VLOOKUP(AR$1,$A$6:$B$26,2,0)),""),""),"")</f>
        <v/>
      </c>
      <c r="AS11" s="83">
        <f t="shared" ca="1" si="150"/>
        <v>1</v>
      </c>
      <c r="AT11" s="83">
        <f t="shared" ca="1" si="150"/>
        <v>1</v>
      </c>
      <c r="AU11" s="83">
        <f t="shared" ca="1" si="150"/>
        <v>0</v>
      </c>
      <c r="AV11" s="83">
        <f t="shared" ca="1" si="150"/>
        <v>90</v>
      </c>
      <c r="AW11" s="83">
        <f t="shared" ca="1" si="150"/>
        <v>90</v>
      </c>
      <c r="AX11" s="83">
        <f t="shared" ca="1" si="150"/>
        <v>1</v>
      </c>
      <c r="AY11" s="83">
        <f t="shared" ca="1" si="150"/>
        <v>0</v>
      </c>
      <c r="AZ11" s="83">
        <f t="shared" ca="1" si="150"/>
        <v>0</v>
      </c>
      <c r="BA11" s="83">
        <f t="shared" ca="1" si="150"/>
        <v>0</v>
      </c>
      <c r="BB11" s="126">
        <f ca="1">IFERROR(IF(VLOOKUP(BB$1,$A$7:$C$26,3,0),IF(ISNUMBER(AS11),SUMIFS('Stats Coachs'!$F$3:$F$29,'Stats Coachs'!$C$3:$C$29,VLOOKUP(BB$1,$A$7:$B$26,2,0)),""),""),"")</f>
        <v>25</v>
      </c>
      <c r="BC11" s="83">
        <f t="shared" ca="1" si="151"/>
        <v>13</v>
      </c>
      <c r="BD11" s="83">
        <f t="shared" ca="1" si="151"/>
        <v>11</v>
      </c>
      <c r="BE11" s="83">
        <f t="shared" ca="1" si="151"/>
        <v>2</v>
      </c>
      <c r="BF11" s="83">
        <f t="shared" ca="1" si="151"/>
        <v>955</v>
      </c>
      <c r="BG11" s="83">
        <f t="shared" ca="1" si="151"/>
        <v>73.461538461538467</v>
      </c>
      <c r="BH11" s="83">
        <f t="shared" ca="1" si="151"/>
        <v>6</v>
      </c>
      <c r="BI11" s="83">
        <f t="shared" ca="1" si="151"/>
        <v>6</v>
      </c>
      <c r="BJ11" s="83">
        <f t="shared" ca="1" si="151"/>
        <v>0</v>
      </c>
      <c r="BK11" s="83">
        <f t="shared" ca="1" si="151"/>
        <v>0</v>
      </c>
      <c r="BL11" s="126">
        <f ca="1">IFERROR(IF(VLOOKUP(BL$1,$A$7:$C$26,3,0),IF(ISNUMBER(BC11),SUMIFS('Stats Coachs'!$F$3:$F$29,'Stats Coachs'!$C$3:$C$29,VLOOKUP(BL$1,$A$7:$B$26,2,0)),""),""),"")</f>
        <v>22</v>
      </c>
      <c r="BM11" s="83">
        <f t="shared" ca="1" si="152"/>
        <v>13</v>
      </c>
      <c r="BN11" s="83">
        <f t="shared" ca="1" si="152"/>
        <v>11</v>
      </c>
      <c r="BO11" s="83">
        <f t="shared" ca="1" si="152"/>
        <v>2</v>
      </c>
      <c r="BP11" s="83">
        <f t="shared" ca="1" si="152"/>
        <v>965</v>
      </c>
      <c r="BQ11" s="83">
        <f t="shared" ca="1" si="152"/>
        <v>74</v>
      </c>
      <c r="BR11" s="83">
        <f t="shared" ca="1" si="152"/>
        <v>9</v>
      </c>
      <c r="BS11" s="83">
        <f t="shared" ca="1" si="152"/>
        <v>3</v>
      </c>
      <c r="BT11" s="83">
        <f t="shared" ca="1" si="152"/>
        <v>1</v>
      </c>
      <c r="BU11" s="83">
        <f t="shared" ca="1" si="152"/>
        <v>0</v>
      </c>
      <c r="BV11" s="126">
        <f ca="1">IFERROR(IF(VLOOKUP(BV$1,$A$7:$C$26,3,0),IF(ISNUMBER(BM11),SUMIFS('Stats Coachs'!$F$3:$F$29,'Stats Coachs'!$C$3:$C$29,VLOOKUP(BV$1,$A$7:$B$26,2,0)),""),""),"")</f>
        <v>21</v>
      </c>
      <c r="BW11" s="83">
        <f t="shared" ca="1" si="153"/>
        <v>6</v>
      </c>
      <c r="BX11" s="83">
        <f t="shared" ca="1" si="153"/>
        <v>5</v>
      </c>
      <c r="BY11" s="83">
        <f t="shared" ca="1" si="153"/>
        <v>1</v>
      </c>
      <c r="BZ11" s="83">
        <f t="shared" ca="1" si="153"/>
        <v>385</v>
      </c>
      <c r="CA11" s="83">
        <f t="shared" ca="1" si="153"/>
        <v>64</v>
      </c>
      <c r="CB11" s="83">
        <f t="shared" ca="1" si="153"/>
        <v>3</v>
      </c>
      <c r="CC11" s="83">
        <f t="shared" ca="1" si="153"/>
        <v>5</v>
      </c>
      <c r="CD11" s="83">
        <f t="shared" ca="1" si="153"/>
        <v>3</v>
      </c>
      <c r="CE11" s="83">
        <f t="shared" ca="1" si="153"/>
        <v>0</v>
      </c>
      <c r="CF11" s="126">
        <f ca="1">IFERROR(IF(VLOOKUP(CF$1,$A$7:$C$26,3,0),IF(ISNUMBER(BW11),SUMIFS('Stats Coachs'!$F$3:$F$29,'Stats Coachs'!$C$3:$C$29,VLOOKUP(CF$1,$A$7:$B$26,2,0)),""),""),"")</f>
        <v>19</v>
      </c>
      <c r="CG11" s="83">
        <f t="shared" ca="1" si="154"/>
        <v>1</v>
      </c>
      <c r="CH11" s="83">
        <f t="shared" ca="1" si="154"/>
        <v>1</v>
      </c>
      <c r="CI11" s="83">
        <f t="shared" ca="1" si="154"/>
        <v>0</v>
      </c>
      <c r="CJ11" s="83">
        <f t="shared" ca="1" si="154"/>
        <v>45</v>
      </c>
      <c r="CK11" s="83">
        <f t="shared" ca="1" si="154"/>
        <v>45</v>
      </c>
      <c r="CL11" s="83">
        <f t="shared" ca="1" si="154"/>
        <v>0</v>
      </c>
      <c r="CM11" s="83">
        <f t="shared" ca="1" si="154"/>
        <v>0</v>
      </c>
      <c r="CN11" s="83">
        <f t="shared" ca="1" si="154"/>
        <v>0</v>
      </c>
      <c r="CO11" s="83">
        <f t="shared" ca="1" si="154"/>
        <v>0</v>
      </c>
      <c r="CP11" s="126">
        <f ca="1">IFERROR(IF(VLOOKUP(CP$1,$A$7:$C$26,3,0),IF(ISNUMBER(CG11),SUMIFS('Stats Coachs'!$F$3:$F$29,'Stats Coachs'!$C$3:$C$29,VLOOKUP(CP$1,$A$7:$B$26,2,0)),""),""),"")</f>
        <v>5</v>
      </c>
      <c r="CQ11" s="83">
        <f t="shared" ca="1" si="155"/>
        <v>3</v>
      </c>
      <c r="CR11" s="83">
        <f t="shared" ca="1" si="155"/>
        <v>1</v>
      </c>
      <c r="CS11" s="83">
        <f t="shared" ca="1" si="155"/>
        <v>2</v>
      </c>
      <c r="CT11" s="83">
        <f t="shared" ca="1" si="155"/>
        <v>145</v>
      </c>
      <c r="CU11" s="83">
        <f t="shared" ca="1" si="155"/>
        <v>48.5</v>
      </c>
      <c r="CV11" s="83">
        <f t="shared" ca="1" si="155"/>
        <v>1</v>
      </c>
      <c r="CW11" s="83">
        <f t="shared" ca="1" si="155"/>
        <v>0</v>
      </c>
      <c r="CX11" s="83">
        <f t="shared" ca="1" si="155"/>
        <v>0</v>
      </c>
      <c r="CY11" s="83">
        <f t="shared" ca="1" si="155"/>
        <v>0</v>
      </c>
      <c r="CZ11" s="126">
        <f ca="1">IFERROR(IF(VLOOKUP(CZ$1,$A$7:$C$26,3,0),IF(ISNUMBER(CQ11),SUMIFS('Stats Coachs'!$F$3:$F$29,'Stats Coachs'!$C$3:$C$29,VLOOKUP(CZ$1,$A$7:$B$26,2,0)),""),""),"")</f>
        <v>13</v>
      </c>
      <c r="DA11" s="83">
        <f t="shared" ca="1" si="156"/>
        <v>11</v>
      </c>
      <c r="DB11" s="83">
        <f t="shared" ca="1" si="156"/>
        <v>9</v>
      </c>
      <c r="DC11" s="83">
        <f t="shared" ca="1" si="156"/>
        <v>2</v>
      </c>
      <c r="DD11" s="83">
        <f t="shared" ca="1" si="156"/>
        <v>800</v>
      </c>
      <c r="DE11" s="83" t="str">
        <f t="shared" ca="1" si="156"/>
        <v>72.5</v>
      </c>
      <c r="DF11" s="83">
        <f t="shared" ca="1" si="156"/>
        <v>8</v>
      </c>
      <c r="DG11" s="83">
        <f t="shared" ca="1" si="156"/>
        <v>3</v>
      </c>
      <c r="DH11" s="83">
        <f t="shared" ca="1" si="156"/>
        <v>1</v>
      </c>
      <c r="DI11" s="83">
        <f t="shared" ca="1" si="156"/>
        <v>0</v>
      </c>
      <c r="DJ11" s="126">
        <f ca="1">IFERROR(IF(VLOOKUP(DJ$1,$A$7:$C$26,3,0),IF(ISNUMBER(DA11),SUMIFS('Stats Coachs'!$F$3:$F$29,'Stats Coachs'!$C$3:$C$29,VLOOKUP(DJ$1,$A$7:$B$26,2,0)),""),""),"")</f>
        <v>18</v>
      </c>
      <c r="DK11" s="83">
        <f t="shared" ca="1" si="157"/>
        <v>14</v>
      </c>
      <c r="DL11" s="83">
        <f t="shared" ca="1" si="157"/>
        <v>14</v>
      </c>
      <c r="DM11" s="83">
        <f t="shared" ca="1" si="157"/>
        <v>0</v>
      </c>
      <c r="DN11" s="83">
        <f t="shared" ca="1" si="157"/>
        <v>1180</v>
      </c>
      <c r="DO11" s="83" t="str">
        <f t="shared" ca="1" si="157"/>
        <v>84.5</v>
      </c>
      <c r="DP11" s="83">
        <f t="shared" ca="1" si="157"/>
        <v>6</v>
      </c>
      <c r="DQ11" s="83">
        <f t="shared" ca="1" si="157"/>
        <v>5</v>
      </c>
      <c r="DR11" s="83">
        <f t="shared" ca="1" si="157"/>
        <v>2</v>
      </c>
      <c r="DS11" s="83">
        <f t="shared" ca="1" si="157"/>
        <v>0</v>
      </c>
      <c r="DT11" s="126">
        <f ca="1">IFERROR(IF(VLOOKUP(DT$1,$A$7:$C$26,3,0),IF(ISNUMBER(DK11),SUMIFS('Stats Coachs'!$F$3:$F$29,'Stats Coachs'!$C$3:$C$29,VLOOKUP(DT$1,$A$7:$B$26,2,0)),""),""),"")</f>
        <v>24</v>
      </c>
      <c r="DU11" s="83">
        <f t="shared" ca="1" si="158"/>
        <v>15</v>
      </c>
      <c r="DV11" s="83">
        <f t="shared" ca="1" si="158"/>
        <v>10</v>
      </c>
      <c r="DW11" s="83">
        <f t="shared" ca="1" si="158"/>
        <v>5</v>
      </c>
      <c r="DX11" s="83">
        <f t="shared" ca="1" si="158"/>
        <v>985</v>
      </c>
      <c r="DY11" s="83" t="str">
        <f t="shared" ca="1" si="158"/>
        <v>65.5</v>
      </c>
      <c r="DZ11" s="83">
        <f t="shared" ca="1" si="158"/>
        <v>12</v>
      </c>
      <c r="EA11" s="83">
        <f t="shared" ca="1" si="158"/>
        <v>2</v>
      </c>
      <c r="EB11" s="83">
        <f t="shared" ca="1" si="158"/>
        <v>1</v>
      </c>
      <c r="EC11" s="83">
        <f t="shared" ca="1" si="158"/>
        <v>0</v>
      </c>
      <c r="ED11" s="126">
        <f ca="1">IFERROR(IF(VLOOKUP(ED$1,$A$7:$C$26,3,0),IF(ISNUMBER(DU11),SUMIFS('Stats Coachs'!$F$3:$F$29,'Stats Coachs'!$C$3:$C$29,VLOOKUP(ED$1,$A$7:$B$26,2,0)),""),""),"")</f>
        <v>24</v>
      </c>
      <c r="EE11" s="83">
        <f t="shared" ca="1" si="159"/>
        <v>14</v>
      </c>
      <c r="EF11" s="83">
        <f t="shared" ca="1" si="159"/>
        <v>11</v>
      </c>
      <c r="EG11" s="83">
        <f t="shared" ca="1" si="159"/>
        <v>3</v>
      </c>
      <c r="EH11" s="83">
        <f t="shared" ca="1" si="159"/>
        <v>965</v>
      </c>
      <c r="EI11" s="83">
        <f t="shared" ca="1" si="159"/>
        <v>69</v>
      </c>
      <c r="EJ11" s="83">
        <f t="shared" ca="1" si="159"/>
        <v>4</v>
      </c>
      <c r="EK11" s="83">
        <f t="shared" ca="1" si="159"/>
        <v>0</v>
      </c>
      <c r="EL11" s="83">
        <f t="shared" ca="1" si="159"/>
        <v>1</v>
      </c>
      <c r="EM11" s="83">
        <f t="shared" ca="1" si="159"/>
        <v>0</v>
      </c>
      <c r="EN11" s="126">
        <f ca="1">IFERROR(IF(VLOOKUP(EN$1,$A$7:$C$26,3,0),IF(ISNUMBER(EE11),SUMIFS('Stats Coachs'!$F$3:$F$29,'Stats Coachs'!$C$3:$C$29,VLOOKUP(EN$1,$A$7:$B$26,2,0)),""),""),"")</f>
        <v>25</v>
      </c>
      <c r="EO11" s="83">
        <f t="shared" ca="1" si="160"/>
        <v>11</v>
      </c>
      <c r="EP11" s="83">
        <f t="shared" ca="1" si="160"/>
        <v>11</v>
      </c>
      <c r="EQ11" s="83">
        <f t="shared" ca="1" si="160"/>
        <v>0</v>
      </c>
      <c r="ER11" s="83">
        <f t="shared" ca="1" si="160"/>
        <v>965</v>
      </c>
      <c r="ES11" s="83">
        <f t="shared" ca="1" si="160"/>
        <v>87.5</v>
      </c>
      <c r="ET11" s="83">
        <f t="shared" ca="1" si="160"/>
        <v>4</v>
      </c>
      <c r="EU11" s="83">
        <f t="shared" ca="1" si="160"/>
        <v>5</v>
      </c>
      <c r="EV11" s="83">
        <f t="shared" ca="1" si="160"/>
        <v>1</v>
      </c>
      <c r="EW11" s="83">
        <f t="shared" ca="1" si="160"/>
        <v>0</v>
      </c>
      <c r="EX11" s="126">
        <f ca="1">IFERROR(IF(VLOOKUP(EX$1,$A$7:$C$26,3,0),IF(ISNUMBER(EO11),SUMIFS('Stats Coachs'!$F$3:$F$29,'Stats Coachs'!$C$3:$C$29,VLOOKUP(EX$1,$A$7:$B$26,2,0)),""),""),"")</f>
        <v>23</v>
      </c>
      <c r="EY11" s="83" t="str">
        <f t="shared" ca="1" si="161"/>
        <v/>
      </c>
      <c r="EZ11" s="83" t="str">
        <f t="shared" ca="1" si="161"/>
        <v/>
      </c>
      <c r="FA11" s="83" t="str">
        <f t="shared" ca="1" si="161"/>
        <v/>
      </c>
      <c r="FB11" s="83" t="str">
        <f t="shared" ca="1" si="161"/>
        <v/>
      </c>
      <c r="FC11" s="83" t="str">
        <f t="shared" ca="1" si="161"/>
        <v/>
      </c>
      <c r="FD11" s="83" t="str">
        <f t="shared" ca="1" si="161"/>
        <v/>
      </c>
      <c r="FE11" s="83" t="str">
        <f t="shared" ca="1" si="161"/>
        <v/>
      </c>
      <c r="FF11" s="83" t="str">
        <f t="shared" ca="1" si="161"/>
        <v/>
      </c>
      <c r="FG11" s="83" t="str">
        <f t="shared" ca="1" si="161"/>
        <v/>
      </c>
      <c r="FH11" s="126" t="str">
        <f ca="1">IFERROR(IF(VLOOKUP(FH$1,$A$7:$C$26,3,0),IF(ISNUMBER(EY11),SUMIFS('Stats Coachs'!$F$3:$F$29,'Stats Coachs'!$C$3:$C$29,VLOOKUP(FH$1,$A$7:$B$26,2,0)),""),""),"")</f>
        <v/>
      </c>
      <c r="FI11" s="83" t="str">
        <f t="shared" ca="1" si="162"/>
        <v/>
      </c>
      <c r="FJ11" s="83" t="str">
        <f t="shared" ca="1" si="162"/>
        <v/>
      </c>
      <c r="FK11" s="83" t="str">
        <f t="shared" ca="1" si="162"/>
        <v/>
      </c>
      <c r="FL11" s="83" t="str">
        <f t="shared" ca="1" si="162"/>
        <v/>
      </c>
      <c r="FM11" s="83" t="str">
        <f t="shared" ca="1" si="162"/>
        <v/>
      </c>
      <c r="FN11" s="83" t="str">
        <f t="shared" ca="1" si="162"/>
        <v/>
      </c>
      <c r="FO11" s="83" t="str">
        <f t="shared" ca="1" si="162"/>
        <v/>
      </c>
      <c r="FP11" s="83" t="str">
        <f t="shared" ca="1" si="162"/>
        <v/>
      </c>
      <c r="FQ11" s="83" t="str">
        <f t="shared" ca="1" si="162"/>
        <v/>
      </c>
      <c r="FR11" s="126" t="str">
        <f ca="1">IFERROR(IF(VLOOKUP(FR$1,$A$7:$C$26,3,0),IF(ISNUMBER(FI11),SUMIFS('Stats Coachs'!$F$3:$F$29,'Stats Coachs'!$C$3:$C$29,VLOOKUP(FR$1,$A$7:$B$26,2,0)),""),""),"")</f>
        <v/>
      </c>
      <c r="FS11" s="83" t="str">
        <f t="shared" ca="1" si="163"/>
        <v/>
      </c>
      <c r="FT11" s="83" t="str">
        <f t="shared" ca="1" si="163"/>
        <v/>
      </c>
      <c r="FU11" s="83" t="str">
        <f t="shared" ca="1" si="163"/>
        <v/>
      </c>
      <c r="FV11" s="83" t="str">
        <f t="shared" ca="1" si="163"/>
        <v/>
      </c>
      <c r="FW11" s="83" t="str">
        <f t="shared" ca="1" si="163"/>
        <v/>
      </c>
      <c r="FX11" s="83" t="str">
        <f t="shared" ca="1" si="163"/>
        <v/>
      </c>
      <c r="FY11" s="83" t="str">
        <f t="shared" ca="1" si="163"/>
        <v/>
      </c>
      <c r="FZ11" s="83" t="str">
        <f t="shared" ca="1" si="163"/>
        <v/>
      </c>
      <c r="GA11" s="83" t="str">
        <f t="shared" ca="1" si="163"/>
        <v/>
      </c>
      <c r="GB11" s="126" t="str">
        <f ca="1">IFERROR(IF(VLOOKUP(GB$1,$A$7:$C$26,3,0),IF(ISNUMBER(FS11),SUMIFS('Stats Coachs'!$F$3:$F$29,'Stats Coachs'!$C$3:$C$29,VLOOKUP(GB$1,$A$7:$B$26,2,0)),""),""),"")</f>
        <v/>
      </c>
      <c r="GC11" s="83" t="str">
        <f t="shared" ca="1" si="164"/>
        <v/>
      </c>
      <c r="GD11" s="83" t="str">
        <f t="shared" ca="1" si="164"/>
        <v/>
      </c>
      <c r="GE11" s="83" t="str">
        <f t="shared" ca="1" si="164"/>
        <v/>
      </c>
      <c r="GF11" s="83" t="str">
        <f t="shared" ca="1" si="164"/>
        <v/>
      </c>
      <c r="GG11" s="83" t="str">
        <f t="shared" ca="1" si="164"/>
        <v/>
      </c>
      <c r="GH11" s="83" t="str">
        <f t="shared" ca="1" si="164"/>
        <v/>
      </c>
      <c r="GI11" s="83" t="str">
        <f t="shared" ca="1" si="164"/>
        <v/>
      </c>
      <c r="GJ11" s="83" t="str">
        <f t="shared" ca="1" si="164"/>
        <v/>
      </c>
      <c r="GK11" s="83" t="str">
        <f t="shared" ca="1" si="164"/>
        <v/>
      </c>
      <c r="GL11" s="126" t="str">
        <f ca="1">IFERROR(IF(VLOOKUP(GL$1,$A$7:$C$26,3,0),IF(ISNUMBER(GC11),SUMIFS('Stats Coachs'!$F$3:$F$29,'Stats Coachs'!$C$3:$C$29,VLOOKUP(GL$1,$A$7:$B$26,2,0)),""),""),"")</f>
        <v/>
      </c>
      <c r="GM11" s="83" t="str">
        <f t="shared" ca="1" si="165"/>
        <v/>
      </c>
      <c r="GN11" s="83" t="str">
        <f t="shared" ca="1" si="165"/>
        <v/>
      </c>
      <c r="GO11" s="83" t="str">
        <f t="shared" ca="1" si="165"/>
        <v/>
      </c>
      <c r="GP11" s="83" t="str">
        <f t="shared" ca="1" si="165"/>
        <v/>
      </c>
      <c r="GQ11" s="83" t="str">
        <f t="shared" ca="1" si="165"/>
        <v/>
      </c>
      <c r="GR11" s="83" t="str">
        <f t="shared" ca="1" si="165"/>
        <v/>
      </c>
      <c r="GS11" s="83" t="str">
        <f t="shared" ca="1" si="165"/>
        <v/>
      </c>
      <c r="GT11" s="83" t="str">
        <f t="shared" ca="1" si="165"/>
        <v/>
      </c>
      <c r="GU11" s="83" t="str">
        <f t="shared" ca="1" si="165"/>
        <v/>
      </c>
      <c r="GV11" s="126" t="str">
        <f ca="1">IFERROR(IF(VLOOKUP(GV$1,$A$7:$C$26,3,0),IF(ISNUMBER(GM11),SUMIFS('Stats Coachs'!$F$3:$F$29,'Stats Coachs'!$C$3:$C$29,VLOOKUP(GV$1,$A$7:$B$26,2,0)),""),""),"")</f>
        <v/>
      </c>
      <c r="GW11" s="83" t="str">
        <f t="shared" ca="1" si="166"/>
        <v/>
      </c>
      <c r="GX11" s="83" t="str">
        <f t="shared" ca="1" si="166"/>
        <v/>
      </c>
      <c r="GY11" s="83" t="str">
        <f t="shared" ca="1" si="166"/>
        <v/>
      </c>
      <c r="GZ11" s="83" t="str">
        <f t="shared" ca="1" si="166"/>
        <v/>
      </c>
      <c r="HA11" s="83" t="str">
        <f t="shared" ca="1" si="166"/>
        <v/>
      </c>
      <c r="HB11" s="83" t="str">
        <f t="shared" ca="1" si="166"/>
        <v/>
      </c>
      <c r="HC11" s="83" t="str">
        <f t="shared" ca="1" si="166"/>
        <v/>
      </c>
      <c r="HD11" s="83" t="str">
        <f t="shared" ca="1" si="166"/>
        <v/>
      </c>
      <c r="HE11" s="83" t="str">
        <f t="shared" ca="1" si="166"/>
        <v/>
      </c>
      <c r="HF11" s="126" t="str">
        <f ca="1">IFERROR(IF(VLOOKUP(HF$1,$A$7:$C$26,3,0),IF(ISNUMBER(GW11),SUMIFS('Stats Coachs'!$F$3:$F$29,'Stats Coachs'!$C$3:$C$29,VLOOKUP(HF$1,$A$7:$B$26,2,0)),""),""),"")</f>
        <v/>
      </c>
      <c r="HG11" s="83" t="str">
        <f t="shared" ca="1" si="167"/>
        <v/>
      </c>
      <c r="HH11" s="83" t="str">
        <f t="shared" ca="1" si="167"/>
        <v/>
      </c>
      <c r="HI11" s="83" t="str">
        <f t="shared" ca="1" si="167"/>
        <v/>
      </c>
      <c r="HJ11" s="83" t="str">
        <f t="shared" ca="1" si="167"/>
        <v/>
      </c>
      <c r="HK11" s="83" t="str">
        <f t="shared" ca="1" si="167"/>
        <v/>
      </c>
      <c r="HL11" s="83" t="str">
        <f t="shared" ca="1" si="167"/>
        <v/>
      </c>
      <c r="HM11" s="83" t="str">
        <f t="shared" ca="1" si="167"/>
        <v/>
      </c>
      <c r="HN11" s="83" t="str">
        <f t="shared" ca="1" si="167"/>
        <v/>
      </c>
      <c r="HO11" s="83" t="str">
        <f t="shared" ca="1" si="167"/>
        <v/>
      </c>
      <c r="HP11" s="126" t="str">
        <f ca="1">IFERROR(IF(VLOOKUP(HP$1,$A$7:$C$26,3,0),IF(ISNUMBER(HG11),SUMIFS('Stats Coachs'!$F$3:$F$29,'Stats Coachs'!$C$3:$C$29,VLOOKUP(HP$1,$A$7:$B$26,2,0)),""),""),"")</f>
        <v/>
      </c>
      <c r="HQ11" s="83" t="str">
        <f t="shared" ca="1" si="168"/>
        <v/>
      </c>
      <c r="HR11" s="83" t="str">
        <f t="shared" ca="1" si="168"/>
        <v/>
      </c>
      <c r="HS11" s="83" t="str">
        <f t="shared" ca="1" si="168"/>
        <v/>
      </c>
      <c r="HT11" s="83" t="str">
        <f t="shared" ca="1" si="168"/>
        <v/>
      </c>
      <c r="HU11" s="83" t="str">
        <f t="shared" ca="1" si="168"/>
        <v/>
      </c>
      <c r="HV11" s="83" t="str">
        <f t="shared" ca="1" si="168"/>
        <v/>
      </c>
      <c r="HW11" s="83" t="str">
        <f t="shared" ca="1" si="168"/>
        <v/>
      </c>
      <c r="HX11" s="83" t="str">
        <f t="shared" ca="1" si="168"/>
        <v/>
      </c>
      <c r="HY11" s="83" t="str">
        <f t="shared" ca="1" si="168"/>
        <v/>
      </c>
      <c r="HZ11" s="126" t="str">
        <f ca="1">IFERROR(IF(VLOOKUP(HZ$1,$A$7:$C$26,3,0),IF(ISNUMBER(HQ11),SUMIFS('Stats Coachs'!$F$3:$F$29,'Stats Coachs'!$C$3:$C$29,VLOOKUP(HZ$1,$A$7:$B$26,2,0)),""),""),"")</f>
        <v/>
      </c>
      <c r="IA11" s="83" t="str">
        <f t="shared" ca="1" si="169"/>
        <v/>
      </c>
      <c r="IB11" s="83" t="str">
        <f t="shared" ca="1" si="169"/>
        <v/>
      </c>
      <c r="IC11" s="83" t="str">
        <f t="shared" ca="1" si="169"/>
        <v/>
      </c>
      <c r="ID11" s="83" t="str">
        <f t="shared" ca="1" si="169"/>
        <v/>
      </c>
      <c r="IE11" s="83" t="str">
        <f t="shared" ca="1" si="169"/>
        <v/>
      </c>
      <c r="IF11" s="83" t="str">
        <f t="shared" ca="1" si="169"/>
        <v/>
      </c>
      <c r="IG11" s="83" t="str">
        <f t="shared" ca="1" si="169"/>
        <v/>
      </c>
      <c r="IH11" s="83" t="str">
        <f t="shared" ca="1" si="169"/>
        <v/>
      </c>
      <c r="II11" s="83" t="str">
        <f t="shared" ca="1" si="169"/>
        <v/>
      </c>
      <c r="IJ11" s="126" t="str">
        <f ca="1">IFERROR(IF(VLOOKUP(IJ$1,$A$7:$C$26,3,0),IF(ISNUMBER(IA11),SUMIFS('Stats Coachs'!$F$3:$F$29,'Stats Coachs'!$C$3:$C$29,VLOOKUP(IJ$1,$A$7:$B$26,2,0)),""),""),"")</f>
        <v/>
      </c>
    </row>
    <row r="12" spans="1:244" x14ac:dyDescent="0.2">
      <c r="A12" s="213">
        <v>7</v>
      </c>
      <c r="B12" s="80" t="s">
        <v>211</v>
      </c>
      <c r="C12" s="214" t="b">
        <v>1</v>
      </c>
      <c r="E12" s="83">
        <v>9</v>
      </c>
      <c r="F12" s="86" t="str">
        <f t="shared" ca="1" si="180"/>
        <v>Adrien B</v>
      </c>
      <c r="G12" s="83">
        <f t="shared" ca="1" si="170"/>
        <v>154</v>
      </c>
      <c r="H12" s="83">
        <f t="shared" ca="1" si="170"/>
        <v>139</v>
      </c>
      <c r="I12" s="83">
        <f t="shared" ca="1" si="170"/>
        <v>15</v>
      </c>
      <c r="J12" s="117">
        <f t="shared" ca="1" si="170"/>
        <v>12055</v>
      </c>
      <c r="K12" s="87">
        <f t="shared" ca="1" si="171"/>
        <v>78.5</v>
      </c>
      <c r="L12" s="83">
        <f t="shared" ca="1" si="172"/>
        <v>11</v>
      </c>
      <c r="M12" s="83">
        <f t="shared" ca="1" si="172"/>
        <v>7</v>
      </c>
      <c r="N12" s="83">
        <f t="shared" ca="1" si="172"/>
        <v>10</v>
      </c>
      <c r="O12" s="83">
        <f t="shared" ca="1" si="172"/>
        <v>1</v>
      </c>
      <c r="P12" s="114">
        <f t="shared" ca="1" si="173"/>
        <v>0.35240274599542332</v>
      </c>
      <c r="Q12" s="83">
        <f t="shared" ca="1" si="174"/>
        <v>10</v>
      </c>
      <c r="R12" s="114">
        <f t="shared" ca="1" si="175"/>
        <v>0.68444444444444441</v>
      </c>
      <c r="T12" s="88">
        <f ca="1">RANK(V12,$V$4:$V$98,0)+COUNTIFS($V$4:$V12,V12)-1</f>
        <v>41</v>
      </c>
      <c r="U12" s="84" t="str">
        <f>Listes!X12</f>
        <v>Arnaud</v>
      </c>
      <c r="V12" s="89" cm="1">
        <f t="array" aca="1" ref="V12" ca="1">INDEX($W12:$AG12,$C$2)</f>
        <v>62</v>
      </c>
      <c r="W12" s="83">
        <f t="shared" ca="1" si="176"/>
        <v>62</v>
      </c>
      <c r="X12" s="83">
        <f t="shared" ca="1" si="145"/>
        <v>42</v>
      </c>
      <c r="Y12" s="83">
        <f t="shared" ca="1" si="145"/>
        <v>8</v>
      </c>
      <c r="Z12" s="83">
        <f t="shared" ca="1" si="145"/>
        <v>4725</v>
      </c>
      <c r="AA12" s="90">
        <f t="shared" ca="1" si="146"/>
        <v>76.209677419354833</v>
      </c>
      <c r="AB12" s="83">
        <f t="shared" ca="1" si="177"/>
        <v>2</v>
      </c>
      <c r="AC12" s="83">
        <f t="shared" ca="1" si="147"/>
        <v>1</v>
      </c>
      <c r="AD12" s="83">
        <f t="shared" ca="1" si="147"/>
        <v>2</v>
      </c>
      <c r="AE12" s="83">
        <f t="shared" ca="1" si="147"/>
        <v>0</v>
      </c>
      <c r="AF12" s="116">
        <f t="shared" ca="1" si="148"/>
        <v>0.14187643020594964</v>
      </c>
      <c r="AG12" s="85">
        <f t="shared" ca="1" si="178"/>
        <v>4</v>
      </c>
      <c r="AH12" s="126">
        <f t="shared" ca="1" si="179"/>
        <v>78</v>
      </c>
      <c r="AI12" s="83" t="str">
        <f t="shared" ca="1" si="149"/>
        <v/>
      </c>
      <c r="AJ12" s="83" t="str">
        <f t="shared" ca="1" si="149"/>
        <v/>
      </c>
      <c r="AK12" s="83" t="str">
        <f t="shared" ca="1" si="149"/>
        <v/>
      </c>
      <c r="AL12" s="83" t="str">
        <f t="shared" ca="1" si="149"/>
        <v/>
      </c>
      <c r="AM12" s="83" t="str">
        <f t="shared" ca="1" si="149"/>
        <v/>
      </c>
      <c r="AN12" s="83" t="str">
        <f t="shared" ca="1" si="149"/>
        <v/>
      </c>
      <c r="AO12" s="83" t="str">
        <f t="shared" ca="1" si="149"/>
        <v/>
      </c>
      <c r="AP12" s="83" t="str">
        <f t="shared" ca="1" si="149"/>
        <v/>
      </c>
      <c r="AQ12" s="83" t="str">
        <f t="shared" ca="1" si="149"/>
        <v/>
      </c>
      <c r="AR12" s="126" t="str">
        <f ca="1">IFERROR(IF(VLOOKUP(AR$1,$A$6:$C$26,3,0),IF(ISNUMBER(AI12),SUMIFS('Stats Coachs'!$F$2:$F$29,'Stats Coachs'!$C$2:$C$29,VLOOKUP(AR$1,$A$6:$B$26,2,0)),""),""),"")</f>
        <v/>
      </c>
      <c r="AS12" s="83" t="str">
        <f t="shared" ca="1" si="150"/>
        <v/>
      </c>
      <c r="AT12" s="83" t="str">
        <f t="shared" ca="1" si="150"/>
        <v/>
      </c>
      <c r="AU12" s="83" t="str">
        <f t="shared" ca="1" si="150"/>
        <v/>
      </c>
      <c r="AV12" s="83" t="str">
        <f t="shared" ca="1" si="150"/>
        <v/>
      </c>
      <c r="AW12" s="83" t="str">
        <f t="shared" ca="1" si="150"/>
        <v/>
      </c>
      <c r="AX12" s="83" t="str">
        <f t="shared" ca="1" si="150"/>
        <v/>
      </c>
      <c r="AY12" s="83" t="str">
        <f t="shared" ca="1" si="150"/>
        <v/>
      </c>
      <c r="AZ12" s="83" t="str">
        <f t="shared" ca="1" si="150"/>
        <v/>
      </c>
      <c r="BA12" s="83" t="str">
        <f t="shared" ca="1" si="150"/>
        <v/>
      </c>
      <c r="BB12" s="126" t="str">
        <f ca="1">IFERROR(IF(VLOOKUP(BB$1,$A$7:$C$26,3,0),IF(ISNUMBER(AS12),SUMIFS('Stats Coachs'!$F$3:$F$29,'Stats Coachs'!$C$3:$C$29,VLOOKUP(BB$1,$A$7:$B$26,2,0)),""),""),"")</f>
        <v/>
      </c>
      <c r="BC12" s="83" t="str">
        <f t="shared" ca="1" si="151"/>
        <v/>
      </c>
      <c r="BD12" s="83" t="str">
        <f t="shared" ca="1" si="151"/>
        <v/>
      </c>
      <c r="BE12" s="83" t="str">
        <f t="shared" ca="1" si="151"/>
        <v/>
      </c>
      <c r="BF12" s="83" t="str">
        <f t="shared" ca="1" si="151"/>
        <v/>
      </c>
      <c r="BG12" s="83" t="str">
        <f t="shared" ca="1" si="151"/>
        <v/>
      </c>
      <c r="BH12" s="83" t="str">
        <f t="shared" ca="1" si="151"/>
        <v/>
      </c>
      <c r="BI12" s="83" t="str">
        <f t="shared" ca="1" si="151"/>
        <v/>
      </c>
      <c r="BJ12" s="83" t="str">
        <f t="shared" ca="1" si="151"/>
        <v/>
      </c>
      <c r="BK12" s="83" t="str">
        <f t="shared" ca="1" si="151"/>
        <v/>
      </c>
      <c r="BL12" s="126" t="str">
        <f ca="1">IFERROR(IF(VLOOKUP(BL$1,$A$7:$C$26,3,0),IF(ISNUMBER(BC12),SUMIFS('Stats Coachs'!$F$3:$F$29,'Stats Coachs'!$C$3:$C$29,VLOOKUP(BL$1,$A$7:$B$26,2,0)),""),""),"")</f>
        <v/>
      </c>
      <c r="BM12" s="83" t="str">
        <f t="shared" ca="1" si="152"/>
        <v/>
      </c>
      <c r="BN12" s="83" t="str">
        <f t="shared" ca="1" si="152"/>
        <v/>
      </c>
      <c r="BO12" s="83" t="str">
        <f t="shared" ca="1" si="152"/>
        <v/>
      </c>
      <c r="BP12" s="83" t="str">
        <f t="shared" ca="1" si="152"/>
        <v/>
      </c>
      <c r="BQ12" s="83" t="str">
        <f t="shared" ca="1" si="152"/>
        <v/>
      </c>
      <c r="BR12" s="83" t="str">
        <f t="shared" ca="1" si="152"/>
        <v/>
      </c>
      <c r="BS12" s="83" t="str">
        <f t="shared" ca="1" si="152"/>
        <v/>
      </c>
      <c r="BT12" s="83" t="str">
        <f t="shared" ca="1" si="152"/>
        <v/>
      </c>
      <c r="BU12" s="83" t="str">
        <f t="shared" ca="1" si="152"/>
        <v/>
      </c>
      <c r="BV12" s="126" t="str">
        <f ca="1">IFERROR(IF(VLOOKUP(BV$1,$A$7:$C$26,3,0),IF(ISNUMBER(BM12),SUMIFS('Stats Coachs'!$F$3:$F$29,'Stats Coachs'!$C$3:$C$29,VLOOKUP(BV$1,$A$7:$B$26,2,0)),""),""),"")</f>
        <v/>
      </c>
      <c r="BW12" s="83" t="str">
        <f t="shared" ca="1" si="153"/>
        <v/>
      </c>
      <c r="BX12" s="83" t="str">
        <f t="shared" ca="1" si="153"/>
        <v/>
      </c>
      <c r="BY12" s="83" t="str">
        <f t="shared" ca="1" si="153"/>
        <v/>
      </c>
      <c r="BZ12" s="83" t="str">
        <f t="shared" ca="1" si="153"/>
        <v/>
      </c>
      <c r="CA12" s="83" t="str">
        <f t="shared" ca="1" si="153"/>
        <v/>
      </c>
      <c r="CB12" s="83" t="str">
        <f t="shared" ca="1" si="153"/>
        <v/>
      </c>
      <c r="CC12" s="83" t="str">
        <f t="shared" ca="1" si="153"/>
        <v/>
      </c>
      <c r="CD12" s="83" t="str">
        <f t="shared" ca="1" si="153"/>
        <v/>
      </c>
      <c r="CE12" s="83" t="str">
        <f t="shared" ca="1" si="153"/>
        <v/>
      </c>
      <c r="CF12" s="126" t="str">
        <f ca="1">IFERROR(IF(VLOOKUP(CF$1,$A$7:$C$26,3,0),IF(ISNUMBER(BW12),SUMIFS('Stats Coachs'!$F$3:$F$29,'Stats Coachs'!$C$3:$C$29,VLOOKUP(CF$1,$A$7:$B$26,2,0)),""),""),"")</f>
        <v/>
      </c>
      <c r="CG12" s="83" t="str">
        <f t="shared" ca="1" si="154"/>
        <v/>
      </c>
      <c r="CH12" s="83" t="str">
        <f t="shared" ca="1" si="154"/>
        <v/>
      </c>
      <c r="CI12" s="83" t="str">
        <f t="shared" ca="1" si="154"/>
        <v/>
      </c>
      <c r="CJ12" s="83" t="str">
        <f t="shared" ca="1" si="154"/>
        <v/>
      </c>
      <c r="CK12" s="83" t="str">
        <f t="shared" ca="1" si="154"/>
        <v/>
      </c>
      <c r="CL12" s="83" t="str">
        <f t="shared" ca="1" si="154"/>
        <v/>
      </c>
      <c r="CM12" s="83" t="str">
        <f t="shared" ca="1" si="154"/>
        <v/>
      </c>
      <c r="CN12" s="83" t="str">
        <f t="shared" ca="1" si="154"/>
        <v/>
      </c>
      <c r="CO12" s="83" t="str">
        <f t="shared" ca="1" si="154"/>
        <v/>
      </c>
      <c r="CP12" s="126" t="str">
        <f ca="1">IFERROR(IF(VLOOKUP(CP$1,$A$7:$C$26,3,0),IF(ISNUMBER(CG12),SUMIFS('Stats Coachs'!$F$3:$F$29,'Stats Coachs'!$C$3:$C$29,VLOOKUP(CP$1,$A$7:$B$26,2,0)),""),""),"")</f>
        <v/>
      </c>
      <c r="CQ12" s="83" t="str">
        <f t="shared" ca="1" si="155"/>
        <v/>
      </c>
      <c r="CR12" s="83" t="str">
        <f t="shared" ca="1" si="155"/>
        <v/>
      </c>
      <c r="CS12" s="83" t="str">
        <f t="shared" ca="1" si="155"/>
        <v/>
      </c>
      <c r="CT12" s="83" t="str">
        <f t="shared" ca="1" si="155"/>
        <v/>
      </c>
      <c r="CU12" s="83" t="str">
        <f t="shared" ca="1" si="155"/>
        <v/>
      </c>
      <c r="CV12" s="83" t="str">
        <f t="shared" ca="1" si="155"/>
        <v/>
      </c>
      <c r="CW12" s="83" t="str">
        <f t="shared" ca="1" si="155"/>
        <v/>
      </c>
      <c r="CX12" s="83" t="str">
        <f t="shared" ca="1" si="155"/>
        <v/>
      </c>
      <c r="CY12" s="83" t="str">
        <f t="shared" ca="1" si="155"/>
        <v/>
      </c>
      <c r="CZ12" s="126" t="str">
        <f ca="1">IFERROR(IF(VLOOKUP(CZ$1,$A$7:$C$26,3,0),IF(ISNUMBER(CQ12),SUMIFS('Stats Coachs'!$F$3:$F$29,'Stats Coachs'!$C$3:$C$29,VLOOKUP(CZ$1,$A$7:$B$26,2,0)),""),""),"")</f>
        <v/>
      </c>
      <c r="DA12" s="83" t="str">
        <f t="shared" ca="1" si="156"/>
        <v/>
      </c>
      <c r="DB12" s="83" t="str">
        <f t="shared" ca="1" si="156"/>
        <v/>
      </c>
      <c r="DC12" s="83" t="str">
        <f t="shared" ca="1" si="156"/>
        <v/>
      </c>
      <c r="DD12" s="83" t="str">
        <f t="shared" ca="1" si="156"/>
        <v/>
      </c>
      <c r="DE12" s="83" t="str">
        <f t="shared" ca="1" si="156"/>
        <v/>
      </c>
      <c r="DF12" s="83" t="str">
        <f t="shared" ca="1" si="156"/>
        <v/>
      </c>
      <c r="DG12" s="83" t="str">
        <f t="shared" ca="1" si="156"/>
        <v/>
      </c>
      <c r="DH12" s="83" t="str">
        <f t="shared" ca="1" si="156"/>
        <v/>
      </c>
      <c r="DI12" s="83" t="str">
        <f t="shared" ca="1" si="156"/>
        <v/>
      </c>
      <c r="DJ12" s="126" t="str">
        <f ca="1">IFERROR(IF(VLOOKUP(DJ$1,$A$7:$C$26,3,0),IF(ISNUMBER(DA12),SUMIFS('Stats Coachs'!$F$3:$F$29,'Stats Coachs'!$C$3:$C$29,VLOOKUP(DJ$1,$A$7:$B$26,2,0)),""),""),"")</f>
        <v/>
      </c>
      <c r="DK12" s="83" t="str">
        <f t="shared" ca="1" si="157"/>
        <v/>
      </c>
      <c r="DL12" s="83" t="str">
        <f t="shared" ca="1" si="157"/>
        <v/>
      </c>
      <c r="DM12" s="83" t="str">
        <f t="shared" ca="1" si="157"/>
        <v/>
      </c>
      <c r="DN12" s="83" t="str">
        <f t="shared" ca="1" si="157"/>
        <v/>
      </c>
      <c r="DO12" s="83" t="str">
        <f t="shared" ca="1" si="157"/>
        <v/>
      </c>
      <c r="DP12" s="83" t="str">
        <f t="shared" ca="1" si="157"/>
        <v/>
      </c>
      <c r="DQ12" s="83" t="str">
        <f t="shared" ca="1" si="157"/>
        <v/>
      </c>
      <c r="DR12" s="83" t="str">
        <f t="shared" ca="1" si="157"/>
        <v/>
      </c>
      <c r="DS12" s="83" t="str">
        <f t="shared" ca="1" si="157"/>
        <v/>
      </c>
      <c r="DT12" s="126" t="str">
        <f ca="1">IFERROR(IF(VLOOKUP(DT$1,$A$7:$C$26,3,0),IF(ISNUMBER(DK12),SUMIFS('Stats Coachs'!$F$3:$F$29,'Stats Coachs'!$C$3:$C$29,VLOOKUP(DT$1,$A$7:$B$26,2,0)),""),""),"")</f>
        <v/>
      </c>
      <c r="DU12" s="83" t="str">
        <f t="shared" ca="1" si="158"/>
        <v/>
      </c>
      <c r="DV12" s="83" t="str">
        <f t="shared" ca="1" si="158"/>
        <v/>
      </c>
      <c r="DW12" s="83" t="str">
        <f t="shared" ca="1" si="158"/>
        <v/>
      </c>
      <c r="DX12" s="83" t="str">
        <f t="shared" ca="1" si="158"/>
        <v/>
      </c>
      <c r="DY12" s="83" t="str">
        <f t="shared" ca="1" si="158"/>
        <v/>
      </c>
      <c r="DZ12" s="83" t="str">
        <f t="shared" ca="1" si="158"/>
        <v/>
      </c>
      <c r="EA12" s="83" t="str">
        <f t="shared" ca="1" si="158"/>
        <v/>
      </c>
      <c r="EB12" s="83" t="str">
        <f t="shared" ca="1" si="158"/>
        <v/>
      </c>
      <c r="EC12" s="83" t="str">
        <f t="shared" ca="1" si="158"/>
        <v/>
      </c>
      <c r="ED12" s="126" t="str">
        <f ca="1">IFERROR(IF(VLOOKUP(ED$1,$A$7:$C$26,3,0),IF(ISNUMBER(DU12),SUMIFS('Stats Coachs'!$F$3:$F$29,'Stats Coachs'!$C$3:$C$29,VLOOKUP(ED$1,$A$7:$B$26,2,0)),""),""),"")</f>
        <v/>
      </c>
      <c r="EE12" s="83" t="str">
        <f t="shared" ca="1" si="159"/>
        <v/>
      </c>
      <c r="EF12" s="83" t="str">
        <f t="shared" ca="1" si="159"/>
        <v/>
      </c>
      <c r="EG12" s="83" t="str">
        <f t="shared" ca="1" si="159"/>
        <v/>
      </c>
      <c r="EH12" s="83" t="str">
        <f t="shared" ca="1" si="159"/>
        <v/>
      </c>
      <c r="EI12" s="83" t="str">
        <f t="shared" ca="1" si="159"/>
        <v/>
      </c>
      <c r="EJ12" s="83" t="str">
        <f t="shared" ca="1" si="159"/>
        <v/>
      </c>
      <c r="EK12" s="83" t="str">
        <f t="shared" ca="1" si="159"/>
        <v/>
      </c>
      <c r="EL12" s="83" t="str">
        <f t="shared" ca="1" si="159"/>
        <v/>
      </c>
      <c r="EM12" s="83" t="str">
        <f t="shared" ca="1" si="159"/>
        <v/>
      </c>
      <c r="EN12" s="126" t="str">
        <f ca="1">IFERROR(IF(VLOOKUP(EN$1,$A$7:$C$26,3,0),IF(ISNUMBER(EE12),SUMIFS('Stats Coachs'!$F$3:$F$29,'Stats Coachs'!$C$3:$C$29,VLOOKUP(EN$1,$A$7:$B$26,2,0)),""),""),"")</f>
        <v/>
      </c>
      <c r="EO12" s="83" t="str">
        <f t="shared" ca="1" si="160"/>
        <v/>
      </c>
      <c r="EP12" s="83" t="str">
        <f t="shared" ca="1" si="160"/>
        <v/>
      </c>
      <c r="EQ12" s="83" t="str">
        <f t="shared" ca="1" si="160"/>
        <v/>
      </c>
      <c r="ER12" s="83" t="str">
        <f t="shared" ca="1" si="160"/>
        <v/>
      </c>
      <c r="ES12" s="83" t="str">
        <f t="shared" ca="1" si="160"/>
        <v/>
      </c>
      <c r="ET12" s="83" t="str">
        <f t="shared" ca="1" si="160"/>
        <v/>
      </c>
      <c r="EU12" s="83" t="str">
        <f t="shared" ca="1" si="160"/>
        <v/>
      </c>
      <c r="EV12" s="83" t="str">
        <f t="shared" ca="1" si="160"/>
        <v/>
      </c>
      <c r="EW12" s="83" t="str">
        <f t="shared" ca="1" si="160"/>
        <v/>
      </c>
      <c r="EX12" s="126" t="str">
        <f ca="1">IFERROR(IF(VLOOKUP(EX$1,$A$7:$C$26,3,0),IF(ISNUMBER(EO12),SUMIFS('Stats Coachs'!$F$3:$F$29,'Stats Coachs'!$C$3:$C$29,VLOOKUP(EX$1,$A$7:$B$26,2,0)),""),""),"")</f>
        <v/>
      </c>
      <c r="EY12" s="83" t="str">
        <f t="shared" ca="1" si="161"/>
        <v/>
      </c>
      <c r="EZ12" s="83" t="str">
        <f t="shared" ca="1" si="161"/>
        <v/>
      </c>
      <c r="FA12" s="83" t="str">
        <f t="shared" ca="1" si="161"/>
        <v/>
      </c>
      <c r="FB12" s="83" t="str">
        <f t="shared" ca="1" si="161"/>
        <v/>
      </c>
      <c r="FC12" s="83" t="str">
        <f t="shared" ca="1" si="161"/>
        <v/>
      </c>
      <c r="FD12" s="83" t="str">
        <f t="shared" ca="1" si="161"/>
        <v/>
      </c>
      <c r="FE12" s="83" t="str">
        <f t="shared" ca="1" si="161"/>
        <v/>
      </c>
      <c r="FF12" s="83" t="str">
        <f t="shared" ca="1" si="161"/>
        <v/>
      </c>
      <c r="FG12" s="83" t="str">
        <f t="shared" ca="1" si="161"/>
        <v/>
      </c>
      <c r="FH12" s="126" t="str">
        <f ca="1">IFERROR(IF(VLOOKUP(FH$1,$A$7:$C$26,3,0),IF(ISNUMBER(EY12),SUMIFS('Stats Coachs'!$F$3:$F$29,'Stats Coachs'!$C$3:$C$29,VLOOKUP(FH$1,$A$7:$B$26,2,0)),""),""),"")</f>
        <v/>
      </c>
      <c r="FI12" s="83" t="str">
        <f t="shared" ca="1" si="162"/>
        <v/>
      </c>
      <c r="FJ12" s="83" t="str">
        <f t="shared" ca="1" si="162"/>
        <v/>
      </c>
      <c r="FK12" s="83" t="str">
        <f t="shared" ca="1" si="162"/>
        <v/>
      </c>
      <c r="FL12" s="83" t="str">
        <f t="shared" ca="1" si="162"/>
        <v/>
      </c>
      <c r="FM12" s="83" t="str">
        <f t="shared" ca="1" si="162"/>
        <v/>
      </c>
      <c r="FN12" s="83" t="str">
        <f t="shared" ca="1" si="162"/>
        <v/>
      </c>
      <c r="FO12" s="83" t="str">
        <f t="shared" ca="1" si="162"/>
        <v/>
      </c>
      <c r="FP12" s="83" t="str">
        <f t="shared" ca="1" si="162"/>
        <v/>
      </c>
      <c r="FQ12" s="83" t="str">
        <f t="shared" ca="1" si="162"/>
        <v/>
      </c>
      <c r="FR12" s="126" t="str">
        <f ca="1">IFERROR(IF(VLOOKUP(FR$1,$A$7:$C$26,3,0),IF(ISNUMBER(FI12),SUMIFS('Stats Coachs'!$F$3:$F$29,'Stats Coachs'!$C$3:$C$29,VLOOKUP(FR$1,$A$7:$B$26,2,0)),""),""),"")</f>
        <v/>
      </c>
      <c r="FS12" s="83" t="str">
        <f t="shared" ca="1" si="163"/>
        <v/>
      </c>
      <c r="FT12" s="83" t="str">
        <f t="shared" ca="1" si="163"/>
        <v/>
      </c>
      <c r="FU12" s="83" t="str">
        <f t="shared" ca="1" si="163"/>
        <v/>
      </c>
      <c r="FV12" s="83" t="str">
        <f t="shared" ca="1" si="163"/>
        <v/>
      </c>
      <c r="FW12" s="83" t="str">
        <f t="shared" ca="1" si="163"/>
        <v/>
      </c>
      <c r="FX12" s="83" t="str">
        <f t="shared" ca="1" si="163"/>
        <v/>
      </c>
      <c r="FY12" s="83" t="str">
        <f t="shared" ca="1" si="163"/>
        <v/>
      </c>
      <c r="FZ12" s="83" t="str">
        <f t="shared" ca="1" si="163"/>
        <v/>
      </c>
      <c r="GA12" s="83" t="str">
        <f t="shared" ca="1" si="163"/>
        <v/>
      </c>
      <c r="GB12" s="126" t="str">
        <f ca="1">IFERROR(IF(VLOOKUP(GB$1,$A$7:$C$26,3,0),IF(ISNUMBER(FS12),SUMIFS('Stats Coachs'!$F$3:$F$29,'Stats Coachs'!$C$3:$C$29,VLOOKUP(GB$1,$A$7:$B$26,2,0)),""),""),"")</f>
        <v/>
      </c>
      <c r="GC12" s="83" t="str">
        <f t="shared" ca="1" si="164"/>
        <v/>
      </c>
      <c r="GD12" s="83" t="str">
        <f t="shared" ca="1" si="164"/>
        <v/>
      </c>
      <c r="GE12" s="83" t="str">
        <f t="shared" ca="1" si="164"/>
        <v/>
      </c>
      <c r="GF12" s="83" t="str">
        <f t="shared" ca="1" si="164"/>
        <v/>
      </c>
      <c r="GG12" s="83" t="str">
        <f t="shared" ca="1" si="164"/>
        <v/>
      </c>
      <c r="GH12" s="83" t="str">
        <f t="shared" ca="1" si="164"/>
        <v/>
      </c>
      <c r="GI12" s="83" t="str">
        <f t="shared" ca="1" si="164"/>
        <v/>
      </c>
      <c r="GJ12" s="83" t="str">
        <f t="shared" ca="1" si="164"/>
        <v/>
      </c>
      <c r="GK12" s="83" t="str">
        <f t="shared" ca="1" si="164"/>
        <v/>
      </c>
      <c r="GL12" s="126" t="str">
        <f ca="1">IFERROR(IF(VLOOKUP(GL$1,$A$7:$C$26,3,0),IF(ISNUMBER(GC12),SUMIFS('Stats Coachs'!$F$3:$F$29,'Stats Coachs'!$C$3:$C$29,VLOOKUP(GL$1,$A$7:$B$26,2,0)),""),""),"")</f>
        <v/>
      </c>
      <c r="GM12" s="83" t="str">
        <f t="shared" ca="1" si="165"/>
        <v/>
      </c>
      <c r="GN12" s="83" t="str">
        <f t="shared" ca="1" si="165"/>
        <v/>
      </c>
      <c r="GO12" s="83" t="str">
        <f t="shared" ca="1" si="165"/>
        <v/>
      </c>
      <c r="GP12" s="83" t="str">
        <f t="shared" ca="1" si="165"/>
        <v/>
      </c>
      <c r="GQ12" s="83" t="str">
        <f t="shared" ca="1" si="165"/>
        <v/>
      </c>
      <c r="GR12" s="83" t="str">
        <f t="shared" ca="1" si="165"/>
        <v/>
      </c>
      <c r="GS12" s="83" t="str">
        <f t="shared" ca="1" si="165"/>
        <v/>
      </c>
      <c r="GT12" s="83" t="str">
        <f t="shared" ca="1" si="165"/>
        <v/>
      </c>
      <c r="GU12" s="83" t="str">
        <f t="shared" ca="1" si="165"/>
        <v/>
      </c>
      <c r="GV12" s="126" t="str">
        <f ca="1">IFERROR(IF(VLOOKUP(GV$1,$A$7:$C$26,3,0),IF(ISNUMBER(GM12),SUMIFS('Stats Coachs'!$F$3:$F$29,'Stats Coachs'!$C$3:$C$29,VLOOKUP(GV$1,$A$7:$B$26,2,0)),""),""),"")</f>
        <v/>
      </c>
      <c r="GW12" s="83">
        <f t="shared" ca="1" si="166"/>
        <v>13</v>
      </c>
      <c r="GX12" s="83">
        <f t="shared" ca="1" si="166"/>
        <v>10</v>
      </c>
      <c r="GY12" s="83">
        <f t="shared" ca="1" si="166"/>
        <v>3</v>
      </c>
      <c r="GZ12" s="83">
        <f t="shared" ca="1" si="166"/>
        <v>865</v>
      </c>
      <c r="HA12" s="83" t="str">
        <f t="shared" ca="1" si="166"/>
        <v>66.5</v>
      </c>
      <c r="HB12" s="83">
        <f t="shared" ca="1" si="166"/>
        <v>1</v>
      </c>
      <c r="HC12" s="83">
        <f t="shared" ca="1" si="166"/>
        <v>0</v>
      </c>
      <c r="HD12" s="83">
        <f t="shared" ca="1" si="166"/>
        <v>0</v>
      </c>
      <c r="HE12" s="83">
        <f t="shared" ca="1" si="166"/>
        <v>0</v>
      </c>
      <c r="HF12" s="126">
        <f ca="1">IFERROR(IF(VLOOKUP(HF$1,$A$7:$C$26,3,0),IF(ISNUMBER(GW12),SUMIFS('Stats Coachs'!$F$3:$F$29,'Stats Coachs'!$C$3:$C$29,VLOOKUP(HF$1,$A$7:$B$26,2,0)),""),""),"")</f>
        <v>21</v>
      </c>
      <c r="HG12" s="83">
        <f t="shared" ca="1" si="167"/>
        <v>15</v>
      </c>
      <c r="HH12" s="83" t="str">
        <f t="shared" ca="1" si="167"/>
        <v> 12</v>
      </c>
      <c r="HI12" s="83">
        <f t="shared" ca="1" si="167"/>
        <v>3</v>
      </c>
      <c r="HJ12" s="83">
        <f t="shared" ca="1" si="167"/>
        <v>1015</v>
      </c>
      <c r="HK12" s="83" t="str">
        <f t="shared" ca="1" si="167"/>
        <v>67.5</v>
      </c>
      <c r="HL12" s="83">
        <f t="shared" ca="1" si="167"/>
        <v>0</v>
      </c>
      <c r="HM12" s="83">
        <f t="shared" ca="1" si="167"/>
        <v>0</v>
      </c>
      <c r="HN12" s="83">
        <f t="shared" ca="1" si="167"/>
        <v>0</v>
      </c>
      <c r="HO12" s="83">
        <f t="shared" ca="1" si="167"/>
        <v>0</v>
      </c>
      <c r="HP12" s="126">
        <f ca="1">IFERROR(IF(VLOOKUP(HP$1,$A$7:$C$26,3,0),IF(ISNUMBER(HG12),SUMIFS('Stats Coachs'!$F$3:$F$29,'Stats Coachs'!$C$3:$C$29,VLOOKUP(HP$1,$A$7:$B$26,2,0)),""),""),"")</f>
        <v>19</v>
      </c>
      <c r="HQ12" s="83">
        <f t="shared" ca="1" si="168"/>
        <v>17</v>
      </c>
      <c r="HR12" s="83">
        <f t="shared" ca="1" si="168"/>
        <v>15</v>
      </c>
      <c r="HS12" s="83">
        <f t="shared" ca="1" si="168"/>
        <v>2</v>
      </c>
      <c r="HT12" s="83">
        <f t="shared" ca="1" si="168"/>
        <v>1425</v>
      </c>
      <c r="HU12" s="83">
        <f t="shared" ca="1" si="168"/>
        <v>84</v>
      </c>
      <c r="HV12" s="83">
        <f t="shared" ca="1" si="168"/>
        <v>0</v>
      </c>
      <c r="HW12" s="83" t="str">
        <f t="shared" ca="1" si="168"/>
        <v> 1 </v>
      </c>
      <c r="HX12" s="83">
        <f t="shared" ca="1" si="168"/>
        <v>1</v>
      </c>
      <c r="HY12" s="83">
        <f t="shared" ca="1" si="168"/>
        <v>0</v>
      </c>
      <c r="HZ12" s="126">
        <f ca="1">IFERROR(IF(VLOOKUP(HZ$1,$A$7:$C$26,3,0),IF(ISNUMBER(HQ12),SUMIFS('Stats Coachs'!$F$3:$F$29,'Stats Coachs'!$C$3:$C$29,VLOOKUP(HZ$1,$A$7:$B$26,2,0)),""),""),"")</f>
        <v>20</v>
      </c>
      <c r="IA12" s="83">
        <f t="shared" ca="1" si="169"/>
        <v>17</v>
      </c>
      <c r="IB12" s="83">
        <f t="shared" ca="1" si="169"/>
        <v>17</v>
      </c>
      <c r="IC12" s="83">
        <f t="shared" ca="1" si="169"/>
        <v>0</v>
      </c>
      <c r="ID12" s="83">
        <f t="shared" ca="1" si="169"/>
        <v>1420</v>
      </c>
      <c r="IE12" s="83">
        <f t="shared" ca="1" si="169"/>
        <v>84</v>
      </c>
      <c r="IF12" s="83">
        <f t="shared" ca="1" si="169"/>
        <v>1</v>
      </c>
      <c r="IG12" s="83">
        <f t="shared" ca="1" si="169"/>
        <v>1</v>
      </c>
      <c r="IH12" s="83">
        <f t="shared" ca="1" si="169"/>
        <v>1</v>
      </c>
      <c r="II12" s="83">
        <f t="shared" ca="1" si="169"/>
        <v>0</v>
      </c>
      <c r="IJ12" s="126">
        <f ca="1">IFERROR(IF(VLOOKUP(IJ$1,$A$7:$C$26,3,0),IF(ISNUMBER(IA12),SUMIFS('Stats Coachs'!$F$3:$F$29,'Stats Coachs'!$C$3:$C$29,VLOOKUP(IJ$1,$A$7:$B$26,2,0)),""),""),"")</f>
        <v>18</v>
      </c>
    </row>
    <row r="13" spans="1:244" x14ac:dyDescent="0.2">
      <c r="A13" s="213">
        <v>8</v>
      </c>
      <c r="B13" s="80" t="s">
        <v>212</v>
      </c>
      <c r="C13" s="214" t="b">
        <v>1</v>
      </c>
      <c r="E13" s="83">
        <v>10</v>
      </c>
      <c r="F13" s="86" t="str">
        <f t="shared" ca="1" si="180"/>
        <v>Billy</v>
      </c>
      <c r="G13" s="83">
        <f t="shared" ca="1" si="170"/>
        <v>143</v>
      </c>
      <c r="H13" s="83">
        <f t="shared" ca="1" si="170"/>
        <v>109</v>
      </c>
      <c r="I13" s="83">
        <f t="shared" ca="1" si="170"/>
        <v>34</v>
      </c>
      <c r="J13" s="117">
        <f t="shared" ca="1" si="170"/>
        <v>10215</v>
      </c>
      <c r="K13" s="87">
        <f t="shared" ca="1" si="171"/>
        <v>71.5</v>
      </c>
      <c r="L13" s="83">
        <f t="shared" ca="1" si="172"/>
        <v>11</v>
      </c>
      <c r="M13" s="83">
        <f t="shared" ca="1" si="172"/>
        <v>7</v>
      </c>
      <c r="N13" s="83">
        <f t="shared" ca="1" si="172"/>
        <v>17</v>
      </c>
      <c r="O13" s="83">
        <f t="shared" ca="1" si="172"/>
        <v>0</v>
      </c>
      <c r="P13" s="114">
        <f t="shared" ca="1" si="173"/>
        <v>0.32723112128146453</v>
      </c>
      <c r="Q13" s="83">
        <f t="shared" ca="1" si="174"/>
        <v>13</v>
      </c>
      <c r="R13" s="114">
        <f t="shared" ca="1" si="175"/>
        <v>0.52380952380952384</v>
      </c>
      <c r="T13" s="88">
        <f ca="1">RANK(V13,$V$4:$V$98,0)+COUNTIFS($V$4:$V13,V13)-1</f>
        <v>74</v>
      </c>
      <c r="U13" s="84" t="str">
        <f>Listes!X13</f>
        <v xml:space="preserve">Babou </v>
      </c>
      <c r="V13" s="89" cm="1">
        <f t="array" aca="1" ref="V13" ca="1">INDEX($W13:$AG13,$C$2)</f>
        <v>9</v>
      </c>
      <c r="W13" s="83">
        <f t="shared" ca="1" si="176"/>
        <v>9</v>
      </c>
      <c r="X13" s="83">
        <f t="shared" ca="1" si="145"/>
        <v>5</v>
      </c>
      <c r="Y13" s="83">
        <f t="shared" ca="1" si="145"/>
        <v>4</v>
      </c>
      <c r="Z13" s="83">
        <f t="shared" ca="1" si="145"/>
        <v>535</v>
      </c>
      <c r="AA13" s="90">
        <f t="shared" ca="1" si="146"/>
        <v>59.444444444444443</v>
      </c>
      <c r="AB13" s="83">
        <f t="shared" ca="1" si="177"/>
        <v>1</v>
      </c>
      <c r="AC13" s="83">
        <f t="shared" ca="1" si="147"/>
        <v>0</v>
      </c>
      <c r="AD13" s="83">
        <f t="shared" ca="1" si="147"/>
        <v>1</v>
      </c>
      <c r="AE13" s="83">
        <f t="shared" ca="1" si="147"/>
        <v>0</v>
      </c>
      <c r="AF13" s="116">
        <f t="shared" ca="1" si="148"/>
        <v>2.0594965675057208E-2</v>
      </c>
      <c r="AG13" s="85">
        <f t="shared" ca="1" si="178"/>
        <v>1</v>
      </c>
      <c r="AH13" s="126">
        <f t="shared" ca="1" si="179"/>
        <v>23</v>
      </c>
      <c r="AI13" s="83" t="str">
        <f t="shared" ca="1" si="149"/>
        <v/>
      </c>
      <c r="AJ13" s="83" t="str">
        <f t="shared" ca="1" si="149"/>
        <v/>
      </c>
      <c r="AK13" s="83" t="str">
        <f t="shared" ca="1" si="149"/>
        <v/>
      </c>
      <c r="AL13" s="83" t="str">
        <f t="shared" ca="1" si="149"/>
        <v/>
      </c>
      <c r="AM13" s="83" t="str">
        <f t="shared" ca="1" si="149"/>
        <v/>
      </c>
      <c r="AN13" s="83" t="str">
        <f t="shared" ca="1" si="149"/>
        <v/>
      </c>
      <c r="AO13" s="83" t="str">
        <f t="shared" ca="1" si="149"/>
        <v/>
      </c>
      <c r="AP13" s="83" t="str">
        <f t="shared" ca="1" si="149"/>
        <v/>
      </c>
      <c r="AQ13" s="83" t="str">
        <f t="shared" ca="1" si="149"/>
        <v/>
      </c>
      <c r="AR13" s="126" t="str">
        <f ca="1">IFERROR(IF(VLOOKUP(AR$1,$A$6:$C$26,3,0),IF(ISNUMBER(AI13),SUMIFS('Stats Coachs'!$F$2:$F$29,'Stats Coachs'!$C$2:$C$29,VLOOKUP(AR$1,$A$6:$B$26,2,0)),""),""),"")</f>
        <v/>
      </c>
      <c r="AS13" s="83" t="str">
        <f t="shared" ca="1" si="150"/>
        <v/>
      </c>
      <c r="AT13" s="83" t="str">
        <f t="shared" ca="1" si="150"/>
        <v/>
      </c>
      <c r="AU13" s="83" t="str">
        <f t="shared" ca="1" si="150"/>
        <v/>
      </c>
      <c r="AV13" s="83" t="str">
        <f t="shared" ca="1" si="150"/>
        <v/>
      </c>
      <c r="AW13" s="83" t="str">
        <f t="shared" ca="1" si="150"/>
        <v/>
      </c>
      <c r="AX13" s="83" t="str">
        <f t="shared" ca="1" si="150"/>
        <v/>
      </c>
      <c r="AY13" s="83" t="str">
        <f t="shared" ca="1" si="150"/>
        <v/>
      </c>
      <c r="AZ13" s="83" t="str">
        <f t="shared" ca="1" si="150"/>
        <v/>
      </c>
      <c r="BA13" s="83" t="str">
        <f t="shared" ca="1" si="150"/>
        <v/>
      </c>
      <c r="BB13" s="126" t="str">
        <f ca="1">IFERROR(IF(VLOOKUP(BB$1,$A$7:$C$26,3,0),IF(ISNUMBER(AS13),SUMIFS('Stats Coachs'!$F$3:$F$29,'Stats Coachs'!$C$3:$C$29,VLOOKUP(BB$1,$A$7:$B$26,2,0)),""),""),"")</f>
        <v/>
      </c>
      <c r="BC13" s="83" t="str">
        <f t="shared" ca="1" si="151"/>
        <v/>
      </c>
      <c r="BD13" s="83" t="str">
        <f t="shared" ca="1" si="151"/>
        <v/>
      </c>
      <c r="BE13" s="83" t="str">
        <f t="shared" ca="1" si="151"/>
        <v/>
      </c>
      <c r="BF13" s="83" t="str">
        <f t="shared" ca="1" si="151"/>
        <v/>
      </c>
      <c r="BG13" s="83" t="str">
        <f t="shared" ca="1" si="151"/>
        <v/>
      </c>
      <c r="BH13" s="83" t="str">
        <f t="shared" ca="1" si="151"/>
        <v/>
      </c>
      <c r="BI13" s="83" t="str">
        <f t="shared" ca="1" si="151"/>
        <v/>
      </c>
      <c r="BJ13" s="83" t="str">
        <f t="shared" ca="1" si="151"/>
        <v/>
      </c>
      <c r="BK13" s="83" t="str">
        <f t="shared" ca="1" si="151"/>
        <v/>
      </c>
      <c r="BL13" s="126" t="str">
        <f ca="1">IFERROR(IF(VLOOKUP(BL$1,$A$7:$C$26,3,0),IF(ISNUMBER(BC13),SUMIFS('Stats Coachs'!$F$3:$F$29,'Stats Coachs'!$C$3:$C$29,VLOOKUP(BL$1,$A$7:$B$26,2,0)),""),""),"")</f>
        <v/>
      </c>
      <c r="BM13" s="83" t="str">
        <f t="shared" ca="1" si="152"/>
        <v/>
      </c>
      <c r="BN13" s="83" t="str">
        <f t="shared" ca="1" si="152"/>
        <v/>
      </c>
      <c r="BO13" s="83" t="str">
        <f t="shared" ca="1" si="152"/>
        <v/>
      </c>
      <c r="BP13" s="83" t="str">
        <f t="shared" ca="1" si="152"/>
        <v/>
      </c>
      <c r="BQ13" s="83" t="str">
        <f t="shared" ca="1" si="152"/>
        <v/>
      </c>
      <c r="BR13" s="83" t="str">
        <f t="shared" ca="1" si="152"/>
        <v/>
      </c>
      <c r="BS13" s="83" t="str">
        <f t="shared" ca="1" si="152"/>
        <v/>
      </c>
      <c r="BT13" s="83" t="str">
        <f t="shared" ca="1" si="152"/>
        <v/>
      </c>
      <c r="BU13" s="83" t="str">
        <f t="shared" ca="1" si="152"/>
        <v/>
      </c>
      <c r="BV13" s="126" t="str">
        <f ca="1">IFERROR(IF(VLOOKUP(BV$1,$A$7:$C$26,3,0),IF(ISNUMBER(BM13),SUMIFS('Stats Coachs'!$F$3:$F$29,'Stats Coachs'!$C$3:$C$29,VLOOKUP(BV$1,$A$7:$B$26,2,0)),""),""),"")</f>
        <v/>
      </c>
      <c r="BW13" s="83" t="str">
        <f t="shared" ca="1" si="153"/>
        <v/>
      </c>
      <c r="BX13" s="83" t="str">
        <f t="shared" ca="1" si="153"/>
        <v/>
      </c>
      <c r="BY13" s="83" t="str">
        <f t="shared" ca="1" si="153"/>
        <v/>
      </c>
      <c r="BZ13" s="83" t="str">
        <f t="shared" ca="1" si="153"/>
        <v/>
      </c>
      <c r="CA13" s="83" t="str">
        <f t="shared" ca="1" si="153"/>
        <v/>
      </c>
      <c r="CB13" s="83" t="str">
        <f t="shared" ca="1" si="153"/>
        <v/>
      </c>
      <c r="CC13" s="83" t="str">
        <f t="shared" ca="1" si="153"/>
        <v/>
      </c>
      <c r="CD13" s="83" t="str">
        <f t="shared" ca="1" si="153"/>
        <v/>
      </c>
      <c r="CE13" s="83" t="str">
        <f t="shared" ca="1" si="153"/>
        <v/>
      </c>
      <c r="CF13" s="126" t="str">
        <f ca="1">IFERROR(IF(VLOOKUP(CF$1,$A$7:$C$26,3,0),IF(ISNUMBER(BW13),SUMIFS('Stats Coachs'!$F$3:$F$29,'Stats Coachs'!$C$3:$C$29,VLOOKUP(CF$1,$A$7:$B$26,2,0)),""),""),"")</f>
        <v/>
      </c>
      <c r="CG13" s="83" t="str">
        <f t="shared" ca="1" si="154"/>
        <v/>
      </c>
      <c r="CH13" s="83" t="str">
        <f t="shared" ca="1" si="154"/>
        <v/>
      </c>
      <c r="CI13" s="83" t="str">
        <f t="shared" ca="1" si="154"/>
        <v/>
      </c>
      <c r="CJ13" s="83" t="str">
        <f t="shared" ca="1" si="154"/>
        <v/>
      </c>
      <c r="CK13" s="83" t="str">
        <f t="shared" ca="1" si="154"/>
        <v/>
      </c>
      <c r="CL13" s="83" t="str">
        <f t="shared" ca="1" si="154"/>
        <v/>
      </c>
      <c r="CM13" s="83" t="str">
        <f t="shared" ca="1" si="154"/>
        <v/>
      </c>
      <c r="CN13" s="83" t="str">
        <f t="shared" ca="1" si="154"/>
        <v/>
      </c>
      <c r="CO13" s="83" t="str">
        <f t="shared" ca="1" si="154"/>
        <v/>
      </c>
      <c r="CP13" s="126" t="str">
        <f ca="1">IFERROR(IF(VLOOKUP(CP$1,$A$7:$C$26,3,0),IF(ISNUMBER(CG13),SUMIFS('Stats Coachs'!$F$3:$F$29,'Stats Coachs'!$C$3:$C$29,VLOOKUP(CP$1,$A$7:$B$26,2,0)),""),""),"")</f>
        <v/>
      </c>
      <c r="CQ13" s="83" t="str">
        <f t="shared" ca="1" si="155"/>
        <v/>
      </c>
      <c r="CR13" s="83" t="str">
        <f t="shared" ca="1" si="155"/>
        <v/>
      </c>
      <c r="CS13" s="83" t="str">
        <f t="shared" ca="1" si="155"/>
        <v/>
      </c>
      <c r="CT13" s="83" t="str">
        <f t="shared" ca="1" si="155"/>
        <v/>
      </c>
      <c r="CU13" s="83" t="str">
        <f t="shared" ca="1" si="155"/>
        <v/>
      </c>
      <c r="CV13" s="83" t="str">
        <f t="shared" ca="1" si="155"/>
        <v/>
      </c>
      <c r="CW13" s="83" t="str">
        <f t="shared" ca="1" si="155"/>
        <v/>
      </c>
      <c r="CX13" s="83" t="str">
        <f t="shared" ca="1" si="155"/>
        <v/>
      </c>
      <c r="CY13" s="83" t="str">
        <f t="shared" ca="1" si="155"/>
        <v/>
      </c>
      <c r="CZ13" s="126" t="str">
        <f ca="1">IFERROR(IF(VLOOKUP(CZ$1,$A$7:$C$26,3,0),IF(ISNUMBER(CQ13),SUMIFS('Stats Coachs'!$F$3:$F$29,'Stats Coachs'!$C$3:$C$29,VLOOKUP(CZ$1,$A$7:$B$26,2,0)),""),""),"")</f>
        <v/>
      </c>
      <c r="DA13" s="83" t="str">
        <f t="shared" ca="1" si="156"/>
        <v/>
      </c>
      <c r="DB13" s="83" t="str">
        <f t="shared" ca="1" si="156"/>
        <v/>
      </c>
      <c r="DC13" s="83" t="str">
        <f t="shared" ca="1" si="156"/>
        <v/>
      </c>
      <c r="DD13" s="83" t="str">
        <f t="shared" ca="1" si="156"/>
        <v/>
      </c>
      <c r="DE13" s="83" t="str">
        <f t="shared" ca="1" si="156"/>
        <v/>
      </c>
      <c r="DF13" s="83" t="str">
        <f t="shared" ca="1" si="156"/>
        <v/>
      </c>
      <c r="DG13" s="83" t="str">
        <f t="shared" ca="1" si="156"/>
        <v/>
      </c>
      <c r="DH13" s="83" t="str">
        <f t="shared" ca="1" si="156"/>
        <v/>
      </c>
      <c r="DI13" s="83" t="str">
        <f t="shared" ca="1" si="156"/>
        <v/>
      </c>
      <c r="DJ13" s="126" t="str">
        <f ca="1">IFERROR(IF(VLOOKUP(DJ$1,$A$7:$C$26,3,0),IF(ISNUMBER(DA13),SUMIFS('Stats Coachs'!$F$3:$F$29,'Stats Coachs'!$C$3:$C$29,VLOOKUP(DJ$1,$A$7:$B$26,2,0)),""),""),"")</f>
        <v/>
      </c>
      <c r="DK13" s="83" t="str">
        <f t="shared" ca="1" si="157"/>
        <v/>
      </c>
      <c r="DL13" s="83" t="str">
        <f t="shared" ca="1" si="157"/>
        <v/>
      </c>
      <c r="DM13" s="83" t="str">
        <f t="shared" ca="1" si="157"/>
        <v/>
      </c>
      <c r="DN13" s="83" t="str">
        <f t="shared" ca="1" si="157"/>
        <v/>
      </c>
      <c r="DO13" s="83" t="str">
        <f t="shared" ca="1" si="157"/>
        <v/>
      </c>
      <c r="DP13" s="83" t="str">
        <f t="shared" ca="1" si="157"/>
        <v/>
      </c>
      <c r="DQ13" s="83" t="str">
        <f t="shared" ca="1" si="157"/>
        <v/>
      </c>
      <c r="DR13" s="83" t="str">
        <f t="shared" ca="1" si="157"/>
        <v/>
      </c>
      <c r="DS13" s="83" t="str">
        <f t="shared" ca="1" si="157"/>
        <v/>
      </c>
      <c r="DT13" s="126" t="str">
        <f ca="1">IFERROR(IF(VLOOKUP(DT$1,$A$7:$C$26,3,0),IF(ISNUMBER(DK13),SUMIFS('Stats Coachs'!$F$3:$F$29,'Stats Coachs'!$C$3:$C$29,VLOOKUP(DT$1,$A$7:$B$26,2,0)),""),""),"")</f>
        <v/>
      </c>
      <c r="DU13" s="83" t="str">
        <f t="shared" ca="1" si="158"/>
        <v/>
      </c>
      <c r="DV13" s="83" t="str">
        <f t="shared" ca="1" si="158"/>
        <v/>
      </c>
      <c r="DW13" s="83" t="str">
        <f t="shared" ca="1" si="158"/>
        <v/>
      </c>
      <c r="DX13" s="83" t="str">
        <f t="shared" ca="1" si="158"/>
        <v/>
      </c>
      <c r="DY13" s="83" t="str">
        <f t="shared" ca="1" si="158"/>
        <v/>
      </c>
      <c r="DZ13" s="83" t="str">
        <f t="shared" ca="1" si="158"/>
        <v/>
      </c>
      <c r="EA13" s="83" t="str">
        <f t="shared" ca="1" si="158"/>
        <v/>
      </c>
      <c r="EB13" s="83" t="str">
        <f t="shared" ca="1" si="158"/>
        <v/>
      </c>
      <c r="EC13" s="83" t="str">
        <f t="shared" ca="1" si="158"/>
        <v/>
      </c>
      <c r="ED13" s="126" t="str">
        <f ca="1">IFERROR(IF(VLOOKUP(ED$1,$A$7:$C$26,3,0),IF(ISNUMBER(DU13),SUMIFS('Stats Coachs'!$F$3:$F$29,'Stats Coachs'!$C$3:$C$29,VLOOKUP(ED$1,$A$7:$B$26,2,0)),""),""),"")</f>
        <v/>
      </c>
      <c r="EE13" s="83" t="str">
        <f t="shared" ca="1" si="159"/>
        <v/>
      </c>
      <c r="EF13" s="83" t="str">
        <f t="shared" ca="1" si="159"/>
        <v/>
      </c>
      <c r="EG13" s="83" t="str">
        <f t="shared" ca="1" si="159"/>
        <v/>
      </c>
      <c r="EH13" s="83" t="str">
        <f t="shared" ca="1" si="159"/>
        <v/>
      </c>
      <c r="EI13" s="83" t="str">
        <f t="shared" ca="1" si="159"/>
        <v/>
      </c>
      <c r="EJ13" s="83" t="str">
        <f t="shared" ca="1" si="159"/>
        <v/>
      </c>
      <c r="EK13" s="83" t="str">
        <f t="shared" ca="1" si="159"/>
        <v/>
      </c>
      <c r="EL13" s="83" t="str">
        <f t="shared" ca="1" si="159"/>
        <v/>
      </c>
      <c r="EM13" s="83" t="str">
        <f t="shared" ca="1" si="159"/>
        <v/>
      </c>
      <c r="EN13" s="126" t="str">
        <f ca="1">IFERROR(IF(VLOOKUP(EN$1,$A$7:$C$26,3,0),IF(ISNUMBER(EE13),SUMIFS('Stats Coachs'!$F$3:$F$29,'Stats Coachs'!$C$3:$C$29,VLOOKUP(EN$1,$A$7:$B$26,2,0)),""),""),"")</f>
        <v/>
      </c>
      <c r="EO13" s="83">
        <f t="shared" ca="1" si="160"/>
        <v>9</v>
      </c>
      <c r="EP13" s="83">
        <f t="shared" ca="1" si="160"/>
        <v>5</v>
      </c>
      <c r="EQ13" s="83">
        <f t="shared" ca="1" si="160"/>
        <v>4</v>
      </c>
      <c r="ER13" s="83">
        <f t="shared" ca="1" si="160"/>
        <v>535</v>
      </c>
      <c r="ES13" s="83">
        <f t="shared" ca="1" si="160"/>
        <v>59.5</v>
      </c>
      <c r="ET13" s="83">
        <f t="shared" ca="1" si="160"/>
        <v>1</v>
      </c>
      <c r="EU13" s="83">
        <f t="shared" ca="1" si="160"/>
        <v>0</v>
      </c>
      <c r="EV13" s="83">
        <f t="shared" ca="1" si="160"/>
        <v>1</v>
      </c>
      <c r="EW13" s="83">
        <f t="shared" ca="1" si="160"/>
        <v>0</v>
      </c>
      <c r="EX13" s="126">
        <f ca="1">IFERROR(IF(VLOOKUP(EX$1,$A$7:$C$26,3,0),IF(ISNUMBER(EO13),SUMIFS('Stats Coachs'!$F$3:$F$29,'Stats Coachs'!$C$3:$C$29,VLOOKUP(EX$1,$A$7:$B$26,2,0)),""),""),"")</f>
        <v>23</v>
      </c>
      <c r="EY13" s="83" t="str">
        <f t="shared" ca="1" si="161"/>
        <v/>
      </c>
      <c r="EZ13" s="83" t="str">
        <f t="shared" ca="1" si="161"/>
        <v/>
      </c>
      <c r="FA13" s="83" t="str">
        <f t="shared" ca="1" si="161"/>
        <v/>
      </c>
      <c r="FB13" s="83" t="str">
        <f t="shared" ca="1" si="161"/>
        <v/>
      </c>
      <c r="FC13" s="83" t="str">
        <f t="shared" ca="1" si="161"/>
        <v/>
      </c>
      <c r="FD13" s="83" t="str">
        <f t="shared" ca="1" si="161"/>
        <v/>
      </c>
      <c r="FE13" s="83" t="str">
        <f t="shared" ca="1" si="161"/>
        <v/>
      </c>
      <c r="FF13" s="83" t="str">
        <f t="shared" ca="1" si="161"/>
        <v/>
      </c>
      <c r="FG13" s="83" t="str">
        <f t="shared" ca="1" si="161"/>
        <v/>
      </c>
      <c r="FH13" s="126" t="str">
        <f ca="1">IFERROR(IF(VLOOKUP(FH$1,$A$7:$C$26,3,0),IF(ISNUMBER(EY13),SUMIFS('Stats Coachs'!$F$3:$F$29,'Stats Coachs'!$C$3:$C$29,VLOOKUP(FH$1,$A$7:$B$26,2,0)),""),""),"")</f>
        <v/>
      </c>
      <c r="FI13" s="83" t="str">
        <f t="shared" ca="1" si="162"/>
        <v/>
      </c>
      <c r="FJ13" s="83" t="str">
        <f t="shared" ca="1" si="162"/>
        <v/>
      </c>
      <c r="FK13" s="83" t="str">
        <f t="shared" ca="1" si="162"/>
        <v/>
      </c>
      <c r="FL13" s="83" t="str">
        <f t="shared" ca="1" si="162"/>
        <v/>
      </c>
      <c r="FM13" s="83" t="str">
        <f t="shared" ca="1" si="162"/>
        <v/>
      </c>
      <c r="FN13" s="83" t="str">
        <f t="shared" ca="1" si="162"/>
        <v/>
      </c>
      <c r="FO13" s="83" t="str">
        <f t="shared" ca="1" si="162"/>
        <v/>
      </c>
      <c r="FP13" s="83" t="str">
        <f t="shared" ca="1" si="162"/>
        <v/>
      </c>
      <c r="FQ13" s="83" t="str">
        <f t="shared" ca="1" si="162"/>
        <v/>
      </c>
      <c r="FR13" s="126" t="str">
        <f ca="1">IFERROR(IF(VLOOKUP(FR$1,$A$7:$C$26,3,0),IF(ISNUMBER(FI13),SUMIFS('Stats Coachs'!$F$3:$F$29,'Stats Coachs'!$C$3:$C$29,VLOOKUP(FR$1,$A$7:$B$26,2,0)),""),""),"")</f>
        <v/>
      </c>
      <c r="FS13" s="83" t="str">
        <f t="shared" ca="1" si="163"/>
        <v/>
      </c>
      <c r="FT13" s="83" t="str">
        <f t="shared" ca="1" si="163"/>
        <v/>
      </c>
      <c r="FU13" s="83" t="str">
        <f t="shared" ca="1" si="163"/>
        <v/>
      </c>
      <c r="FV13" s="83" t="str">
        <f t="shared" ca="1" si="163"/>
        <v/>
      </c>
      <c r="FW13" s="83" t="str">
        <f t="shared" ca="1" si="163"/>
        <v/>
      </c>
      <c r="FX13" s="83" t="str">
        <f t="shared" ca="1" si="163"/>
        <v/>
      </c>
      <c r="FY13" s="83" t="str">
        <f t="shared" ca="1" si="163"/>
        <v/>
      </c>
      <c r="FZ13" s="83" t="str">
        <f t="shared" ca="1" si="163"/>
        <v/>
      </c>
      <c r="GA13" s="83" t="str">
        <f t="shared" ca="1" si="163"/>
        <v/>
      </c>
      <c r="GB13" s="126" t="str">
        <f ca="1">IFERROR(IF(VLOOKUP(GB$1,$A$7:$C$26,3,0),IF(ISNUMBER(FS13),SUMIFS('Stats Coachs'!$F$3:$F$29,'Stats Coachs'!$C$3:$C$29,VLOOKUP(GB$1,$A$7:$B$26,2,0)),""),""),"")</f>
        <v/>
      </c>
      <c r="GC13" s="83" t="str">
        <f t="shared" ca="1" si="164"/>
        <v/>
      </c>
      <c r="GD13" s="83" t="str">
        <f t="shared" ca="1" si="164"/>
        <v/>
      </c>
      <c r="GE13" s="83" t="str">
        <f t="shared" ca="1" si="164"/>
        <v/>
      </c>
      <c r="GF13" s="83" t="str">
        <f t="shared" ca="1" si="164"/>
        <v/>
      </c>
      <c r="GG13" s="83" t="str">
        <f t="shared" ca="1" si="164"/>
        <v/>
      </c>
      <c r="GH13" s="83" t="str">
        <f t="shared" ca="1" si="164"/>
        <v/>
      </c>
      <c r="GI13" s="83" t="str">
        <f t="shared" ca="1" si="164"/>
        <v/>
      </c>
      <c r="GJ13" s="83" t="str">
        <f t="shared" ca="1" si="164"/>
        <v/>
      </c>
      <c r="GK13" s="83" t="str">
        <f t="shared" ca="1" si="164"/>
        <v/>
      </c>
      <c r="GL13" s="126" t="str">
        <f ca="1">IFERROR(IF(VLOOKUP(GL$1,$A$7:$C$26,3,0),IF(ISNUMBER(GC13),SUMIFS('Stats Coachs'!$F$3:$F$29,'Stats Coachs'!$C$3:$C$29,VLOOKUP(GL$1,$A$7:$B$26,2,0)),""),""),"")</f>
        <v/>
      </c>
      <c r="GM13" s="83" t="str">
        <f t="shared" ca="1" si="165"/>
        <v/>
      </c>
      <c r="GN13" s="83" t="str">
        <f t="shared" ca="1" si="165"/>
        <v/>
      </c>
      <c r="GO13" s="83" t="str">
        <f t="shared" ca="1" si="165"/>
        <v/>
      </c>
      <c r="GP13" s="83" t="str">
        <f t="shared" ca="1" si="165"/>
        <v/>
      </c>
      <c r="GQ13" s="83" t="str">
        <f t="shared" ca="1" si="165"/>
        <v/>
      </c>
      <c r="GR13" s="83" t="str">
        <f t="shared" ca="1" si="165"/>
        <v/>
      </c>
      <c r="GS13" s="83" t="str">
        <f t="shared" ca="1" si="165"/>
        <v/>
      </c>
      <c r="GT13" s="83" t="str">
        <f t="shared" ca="1" si="165"/>
        <v/>
      </c>
      <c r="GU13" s="83" t="str">
        <f t="shared" ca="1" si="165"/>
        <v/>
      </c>
      <c r="GV13" s="126" t="str">
        <f ca="1">IFERROR(IF(VLOOKUP(GV$1,$A$7:$C$26,3,0),IF(ISNUMBER(GM13),SUMIFS('Stats Coachs'!$F$3:$F$29,'Stats Coachs'!$C$3:$C$29,VLOOKUP(GV$1,$A$7:$B$26,2,0)),""),""),"")</f>
        <v/>
      </c>
      <c r="GW13" s="83" t="str">
        <f t="shared" ca="1" si="166"/>
        <v/>
      </c>
      <c r="GX13" s="83" t="str">
        <f t="shared" ca="1" si="166"/>
        <v/>
      </c>
      <c r="GY13" s="83" t="str">
        <f t="shared" ca="1" si="166"/>
        <v/>
      </c>
      <c r="GZ13" s="83" t="str">
        <f t="shared" ca="1" si="166"/>
        <v/>
      </c>
      <c r="HA13" s="83" t="str">
        <f t="shared" ca="1" si="166"/>
        <v/>
      </c>
      <c r="HB13" s="83" t="str">
        <f t="shared" ca="1" si="166"/>
        <v/>
      </c>
      <c r="HC13" s="83" t="str">
        <f t="shared" ca="1" si="166"/>
        <v/>
      </c>
      <c r="HD13" s="83" t="str">
        <f t="shared" ca="1" si="166"/>
        <v/>
      </c>
      <c r="HE13" s="83" t="str">
        <f t="shared" ca="1" si="166"/>
        <v/>
      </c>
      <c r="HF13" s="126" t="str">
        <f ca="1">IFERROR(IF(VLOOKUP(HF$1,$A$7:$C$26,3,0),IF(ISNUMBER(GW13),SUMIFS('Stats Coachs'!$F$3:$F$29,'Stats Coachs'!$C$3:$C$29,VLOOKUP(HF$1,$A$7:$B$26,2,0)),""),""),"")</f>
        <v/>
      </c>
      <c r="HG13" s="83" t="str">
        <f t="shared" ca="1" si="167"/>
        <v/>
      </c>
      <c r="HH13" s="83" t="str">
        <f t="shared" ca="1" si="167"/>
        <v/>
      </c>
      <c r="HI13" s="83" t="str">
        <f t="shared" ca="1" si="167"/>
        <v/>
      </c>
      <c r="HJ13" s="83" t="str">
        <f t="shared" ca="1" si="167"/>
        <v/>
      </c>
      <c r="HK13" s="83" t="str">
        <f t="shared" ca="1" si="167"/>
        <v/>
      </c>
      <c r="HL13" s="83" t="str">
        <f t="shared" ca="1" si="167"/>
        <v/>
      </c>
      <c r="HM13" s="83" t="str">
        <f t="shared" ca="1" si="167"/>
        <v/>
      </c>
      <c r="HN13" s="83" t="str">
        <f t="shared" ca="1" si="167"/>
        <v/>
      </c>
      <c r="HO13" s="83" t="str">
        <f t="shared" ca="1" si="167"/>
        <v/>
      </c>
      <c r="HP13" s="126" t="str">
        <f ca="1">IFERROR(IF(VLOOKUP(HP$1,$A$7:$C$26,3,0),IF(ISNUMBER(HG13),SUMIFS('Stats Coachs'!$F$3:$F$29,'Stats Coachs'!$C$3:$C$29,VLOOKUP(HP$1,$A$7:$B$26,2,0)),""),""),"")</f>
        <v/>
      </c>
      <c r="HQ13" s="83" t="str">
        <f t="shared" ca="1" si="168"/>
        <v/>
      </c>
      <c r="HR13" s="83" t="str">
        <f t="shared" ca="1" si="168"/>
        <v/>
      </c>
      <c r="HS13" s="83" t="str">
        <f t="shared" ca="1" si="168"/>
        <v/>
      </c>
      <c r="HT13" s="83" t="str">
        <f t="shared" ca="1" si="168"/>
        <v/>
      </c>
      <c r="HU13" s="83" t="str">
        <f t="shared" ca="1" si="168"/>
        <v/>
      </c>
      <c r="HV13" s="83" t="str">
        <f t="shared" ca="1" si="168"/>
        <v/>
      </c>
      <c r="HW13" s="83" t="str">
        <f t="shared" ca="1" si="168"/>
        <v/>
      </c>
      <c r="HX13" s="83" t="str">
        <f t="shared" ca="1" si="168"/>
        <v/>
      </c>
      <c r="HY13" s="83" t="str">
        <f t="shared" ca="1" si="168"/>
        <v/>
      </c>
      <c r="HZ13" s="126" t="str">
        <f ca="1">IFERROR(IF(VLOOKUP(HZ$1,$A$7:$C$26,3,0),IF(ISNUMBER(HQ13),SUMIFS('Stats Coachs'!$F$3:$F$29,'Stats Coachs'!$C$3:$C$29,VLOOKUP(HZ$1,$A$7:$B$26,2,0)),""),""),"")</f>
        <v/>
      </c>
      <c r="IA13" s="83" t="str">
        <f t="shared" ca="1" si="169"/>
        <v/>
      </c>
      <c r="IB13" s="83" t="str">
        <f t="shared" ca="1" si="169"/>
        <v/>
      </c>
      <c r="IC13" s="83" t="str">
        <f t="shared" ca="1" si="169"/>
        <v/>
      </c>
      <c r="ID13" s="83" t="str">
        <f t="shared" ca="1" si="169"/>
        <v/>
      </c>
      <c r="IE13" s="83" t="str">
        <f t="shared" ca="1" si="169"/>
        <v/>
      </c>
      <c r="IF13" s="83" t="str">
        <f t="shared" ca="1" si="169"/>
        <v/>
      </c>
      <c r="IG13" s="83" t="str">
        <f t="shared" ca="1" si="169"/>
        <v/>
      </c>
      <c r="IH13" s="83" t="str">
        <f t="shared" ca="1" si="169"/>
        <v/>
      </c>
      <c r="II13" s="83" t="str">
        <f t="shared" ca="1" si="169"/>
        <v/>
      </c>
      <c r="IJ13" s="126" t="str">
        <f ca="1">IFERROR(IF(VLOOKUP(IJ$1,$A$7:$C$26,3,0),IF(ISNUMBER(IA13),SUMIFS('Stats Coachs'!$F$3:$F$29,'Stats Coachs'!$C$3:$C$29,VLOOKUP(IJ$1,$A$7:$B$26,2,0)),""),""),"")</f>
        <v/>
      </c>
    </row>
    <row r="14" spans="1:244" x14ac:dyDescent="0.2">
      <c r="A14" s="213">
        <v>9</v>
      </c>
      <c r="B14" s="80" t="s">
        <v>213</v>
      </c>
      <c r="C14" s="214" t="b">
        <v>1</v>
      </c>
      <c r="E14" s="83">
        <v>11</v>
      </c>
      <c r="F14" s="86" t="str">
        <f t="shared" ca="1" si="180"/>
        <v>PB</v>
      </c>
      <c r="G14" s="83">
        <f t="shared" ca="1" si="170"/>
        <v>139</v>
      </c>
      <c r="H14" s="83">
        <f t="shared" ca="1" si="170"/>
        <v>93</v>
      </c>
      <c r="I14" s="83">
        <f t="shared" ca="1" si="170"/>
        <v>46</v>
      </c>
      <c r="J14" s="117">
        <f t="shared" ca="1" si="170"/>
        <v>9170</v>
      </c>
      <c r="K14" s="87">
        <f t="shared" ca="1" si="171"/>
        <v>66</v>
      </c>
      <c r="L14" s="83">
        <f t="shared" ca="1" si="172"/>
        <v>9</v>
      </c>
      <c r="M14" s="83">
        <f t="shared" ca="1" si="172"/>
        <v>12</v>
      </c>
      <c r="N14" s="83">
        <f t="shared" ca="1" si="172"/>
        <v>1</v>
      </c>
      <c r="O14" s="83">
        <f t="shared" ca="1" si="172"/>
        <v>0</v>
      </c>
      <c r="P14" s="114">
        <f t="shared" ca="1" si="173"/>
        <v>0.3180778032036613</v>
      </c>
      <c r="Q14" s="83">
        <f t="shared" ca="1" si="174"/>
        <v>14</v>
      </c>
      <c r="R14" s="114">
        <f t="shared" ca="1" si="175"/>
        <v>0.45723684210526316</v>
      </c>
      <c r="T14" s="88">
        <f ca="1">RANK(V14,$V$4:$V$98,0)+COUNTIFS($V$4:$V14,V14)-1</f>
        <v>4</v>
      </c>
      <c r="U14" s="84" t="str">
        <f>Listes!X14</f>
        <v>Baz</v>
      </c>
      <c r="V14" s="89" cm="1">
        <f t="array" aca="1" ref="V14" ca="1">INDEX($W14:$AG14,$C$2)</f>
        <v>192</v>
      </c>
      <c r="W14" s="83">
        <f t="shared" ca="1" si="176"/>
        <v>192</v>
      </c>
      <c r="X14" s="83">
        <f t="shared" ca="1" si="145"/>
        <v>170</v>
      </c>
      <c r="Y14" s="83">
        <f t="shared" ca="1" si="145"/>
        <v>22</v>
      </c>
      <c r="Z14" s="83">
        <f t="shared" ca="1" si="145"/>
        <v>16240</v>
      </c>
      <c r="AA14" s="90">
        <f t="shared" ca="1" si="146"/>
        <v>84.583333333333329</v>
      </c>
      <c r="AB14" s="83">
        <f t="shared" ca="1" si="177"/>
        <v>87</v>
      </c>
      <c r="AC14" s="83">
        <f t="shared" ca="1" si="147"/>
        <v>33</v>
      </c>
      <c r="AD14" s="83">
        <f t="shared" ca="1" si="147"/>
        <v>35</v>
      </c>
      <c r="AE14" s="83">
        <f t="shared" ca="1" si="147"/>
        <v>0</v>
      </c>
      <c r="AF14" s="116">
        <f t="shared" ca="1" si="148"/>
        <v>0.43935926773455375</v>
      </c>
      <c r="AG14" s="85">
        <f t="shared" ca="1" si="178"/>
        <v>16</v>
      </c>
      <c r="AH14" s="126">
        <f t="shared" ca="1" si="179"/>
        <v>337</v>
      </c>
      <c r="AI14" s="83">
        <f t="shared" ref="AI14:AQ23" ca="1" si="181">IFERROR(IF(VLOOKUP(AI$1,$A$6:$C$26,3,0),VLOOKUP($U14,INDIRECT("'"&amp;SUBSTITUTE(VLOOKUP(AI$1,$A$6:$C$26,2,0),"Saison","Stats",1)&amp;"'!$A:$J"),AI$2,0),""),"")</f>
        <v>2</v>
      </c>
      <c r="AJ14" s="83">
        <f t="shared" ca="1" si="181"/>
        <v>2</v>
      </c>
      <c r="AK14" s="83">
        <f t="shared" ca="1" si="181"/>
        <v>0</v>
      </c>
      <c r="AL14" s="83">
        <f t="shared" ca="1" si="181"/>
        <v>145</v>
      </c>
      <c r="AM14" s="83" t="str">
        <f t="shared" ca="1" si="181"/>
        <v>72.5</v>
      </c>
      <c r="AN14" s="83">
        <f t="shared" ca="1" si="181"/>
        <v>0</v>
      </c>
      <c r="AO14" s="83">
        <f t="shared" ca="1" si="181"/>
        <v>0</v>
      </c>
      <c r="AP14" s="83">
        <f t="shared" ca="1" si="181"/>
        <v>1</v>
      </c>
      <c r="AQ14" s="83">
        <f t="shared" ca="1" si="181"/>
        <v>0</v>
      </c>
      <c r="AR14" s="126">
        <f ca="1">IFERROR(IF(VLOOKUP(AR$1,$A$6:$C$26,3,0),IF(ISNUMBER(AI14),SUMIFS('Stats Coachs'!$F$2:$F$29,'Stats Coachs'!$C$2:$C$29,VLOOKUP(AR$1,$A$6:$B$26,2,0)),""),""),"")</f>
        <v>20</v>
      </c>
      <c r="AS14" s="83">
        <f t="shared" ref="AS14:BA23" ca="1" si="182">IFERROR(IF(VLOOKUP(AS$1,$A$7:$C$26,3,0),VLOOKUP($U14,INDIRECT("'"&amp;SUBSTITUTE(VLOOKUP(AS$1,$A$7:$C$26,2,0),"Saison","Stats",1)&amp;"'!$A:$J"),AS$2,0),""),"")</f>
        <v>3</v>
      </c>
      <c r="AT14" s="83">
        <f t="shared" ca="1" si="182"/>
        <v>2</v>
      </c>
      <c r="AU14" s="83">
        <f t="shared" ca="1" si="182"/>
        <v>1</v>
      </c>
      <c r="AV14" s="83">
        <f t="shared" ca="1" si="182"/>
        <v>205</v>
      </c>
      <c r="AW14" s="83">
        <f t="shared" ca="1" si="182"/>
        <v>68.5</v>
      </c>
      <c r="AX14" s="83">
        <f t="shared" ca="1" si="182"/>
        <v>2</v>
      </c>
      <c r="AY14" s="83">
        <f t="shared" ca="1" si="182"/>
        <v>1</v>
      </c>
      <c r="AZ14" s="83">
        <f t="shared" ca="1" si="182"/>
        <v>0</v>
      </c>
      <c r="BA14" s="83">
        <f t="shared" ca="1" si="182"/>
        <v>0</v>
      </c>
      <c r="BB14" s="126">
        <f ca="1">IFERROR(IF(VLOOKUP(BB$1,$A$7:$C$26,3,0),IF(ISNUMBER(AS14),SUMIFS('Stats Coachs'!$F$3:$F$29,'Stats Coachs'!$C$3:$C$29,VLOOKUP(BB$1,$A$7:$B$26,2,0)),""),""),"")</f>
        <v>25</v>
      </c>
      <c r="BC14" s="83" t="str">
        <f t="shared" ref="BC14:BK23" ca="1" si="183">IFERROR(IF(VLOOKUP(BC$1,$A$7:$C$26,3,0),VLOOKUP($U14,INDIRECT("'"&amp;SUBSTITUTE(VLOOKUP(BC$1,$A$7:$C$26,2,0),"Saison","Stats",1)&amp;"'!$A:$J"),BC$2,0),""),"")</f>
        <v/>
      </c>
      <c r="BD14" s="83" t="str">
        <f t="shared" ca="1" si="183"/>
        <v/>
      </c>
      <c r="BE14" s="83" t="str">
        <f t="shared" ca="1" si="183"/>
        <v/>
      </c>
      <c r="BF14" s="83" t="str">
        <f t="shared" ca="1" si="183"/>
        <v/>
      </c>
      <c r="BG14" s="83" t="str">
        <f t="shared" ca="1" si="183"/>
        <v/>
      </c>
      <c r="BH14" s="83" t="str">
        <f t="shared" ca="1" si="183"/>
        <v/>
      </c>
      <c r="BI14" s="83" t="str">
        <f t="shared" ca="1" si="183"/>
        <v/>
      </c>
      <c r="BJ14" s="83" t="str">
        <f t="shared" ca="1" si="183"/>
        <v/>
      </c>
      <c r="BK14" s="83" t="str">
        <f t="shared" ca="1" si="183"/>
        <v/>
      </c>
      <c r="BL14" s="126" t="str">
        <f ca="1">IFERROR(IF(VLOOKUP(BL$1,$A$7:$C$26,3,0),IF(ISNUMBER(BC14),SUMIFS('Stats Coachs'!$F$3:$F$29,'Stats Coachs'!$C$3:$C$29,VLOOKUP(BL$1,$A$7:$B$26,2,0)),""),""),"")</f>
        <v/>
      </c>
      <c r="BM14" s="83">
        <f t="shared" ref="BM14:BU23" ca="1" si="184">IFERROR(IF(VLOOKUP(BM$1,$A$7:$C$26,3,0),VLOOKUP($U14,INDIRECT("'"&amp;SUBSTITUTE(VLOOKUP(BM$1,$A$7:$C$26,2,0),"Saison","Stats",1)&amp;"'!$A:$J"),BM$2,0),""),"")</f>
        <v>7</v>
      </c>
      <c r="BN14" s="83">
        <f t="shared" ca="1" si="184"/>
        <v>4</v>
      </c>
      <c r="BO14" s="83">
        <f t="shared" ca="1" si="184"/>
        <v>3</v>
      </c>
      <c r="BP14" s="83">
        <f t="shared" ca="1" si="184"/>
        <v>495</v>
      </c>
      <c r="BQ14" s="83">
        <f t="shared" ca="1" si="184"/>
        <v>71</v>
      </c>
      <c r="BR14" s="83">
        <f t="shared" ca="1" si="184"/>
        <v>2</v>
      </c>
      <c r="BS14" s="83">
        <f t="shared" ca="1" si="184"/>
        <v>0</v>
      </c>
      <c r="BT14" s="83">
        <f t="shared" ca="1" si="184"/>
        <v>1</v>
      </c>
      <c r="BU14" s="83">
        <f t="shared" ca="1" si="184"/>
        <v>0</v>
      </c>
      <c r="BV14" s="126">
        <f ca="1">IFERROR(IF(VLOOKUP(BV$1,$A$7:$C$26,3,0),IF(ISNUMBER(BM14),SUMIFS('Stats Coachs'!$F$3:$F$29,'Stats Coachs'!$C$3:$C$29,VLOOKUP(BV$1,$A$7:$B$26,2,0)),""),""),"")</f>
        <v>21</v>
      </c>
      <c r="BW14" s="83">
        <f t="shared" ref="BW14:CE23" ca="1" si="185">IFERROR(IF(VLOOKUP(BW$1,$A$7:$C$26,3,0),VLOOKUP($U14,INDIRECT("'"&amp;SUBSTITUTE(VLOOKUP(BW$1,$A$7:$C$26,2,0),"Saison","Stats",1)&amp;"'!$A:$J"),BW$2,0),""),"")</f>
        <v>7</v>
      </c>
      <c r="BX14" s="83">
        <f t="shared" ca="1" si="185"/>
        <v>5</v>
      </c>
      <c r="BY14" s="83">
        <f t="shared" ca="1" si="185"/>
        <v>2</v>
      </c>
      <c r="BZ14" s="83">
        <f t="shared" ca="1" si="185"/>
        <v>540</v>
      </c>
      <c r="CA14" s="83">
        <f t="shared" ca="1" si="185"/>
        <v>77</v>
      </c>
      <c r="CB14" s="83">
        <f t="shared" ca="1" si="185"/>
        <v>4</v>
      </c>
      <c r="CC14" s="83">
        <f t="shared" ca="1" si="185"/>
        <v>0</v>
      </c>
      <c r="CD14" s="83">
        <f t="shared" ca="1" si="185"/>
        <v>2</v>
      </c>
      <c r="CE14" s="83">
        <f t="shared" ca="1" si="185"/>
        <v>0</v>
      </c>
      <c r="CF14" s="126">
        <f ca="1">IFERROR(IF(VLOOKUP(CF$1,$A$7:$C$26,3,0),IF(ISNUMBER(BW14),SUMIFS('Stats Coachs'!$F$3:$F$29,'Stats Coachs'!$C$3:$C$29,VLOOKUP(CF$1,$A$7:$B$26,2,0)),""),""),"")</f>
        <v>19</v>
      </c>
      <c r="CG14" s="83">
        <f t="shared" ref="CG14:CO23" ca="1" si="186">IFERROR(IF(VLOOKUP(CG$1,$A$7:$C$26,3,0),VLOOKUP($U14,INDIRECT("'"&amp;SUBSTITUTE(VLOOKUP(CG$1,$A$7:$C$26,2,0),"Saison","Stats",1)&amp;"'!$A:$J"),CG$2,0),""),"")</f>
        <v>1</v>
      </c>
      <c r="CH14" s="83">
        <f t="shared" ca="1" si="186"/>
        <v>1</v>
      </c>
      <c r="CI14" s="83">
        <f t="shared" ca="1" si="186"/>
        <v>0</v>
      </c>
      <c r="CJ14" s="83">
        <f t="shared" ca="1" si="186"/>
        <v>55</v>
      </c>
      <c r="CK14" s="83">
        <f t="shared" ca="1" si="186"/>
        <v>55</v>
      </c>
      <c r="CL14" s="83">
        <f t="shared" ca="1" si="186"/>
        <v>0</v>
      </c>
      <c r="CM14" s="83">
        <f t="shared" ca="1" si="186"/>
        <v>0</v>
      </c>
      <c r="CN14" s="83">
        <f t="shared" ca="1" si="186"/>
        <v>0</v>
      </c>
      <c r="CO14" s="83">
        <f t="shared" ca="1" si="186"/>
        <v>0</v>
      </c>
      <c r="CP14" s="126">
        <f ca="1">IFERROR(IF(VLOOKUP(CP$1,$A$7:$C$26,3,0),IF(ISNUMBER(CG14),SUMIFS('Stats Coachs'!$F$3:$F$29,'Stats Coachs'!$C$3:$C$29,VLOOKUP(CP$1,$A$7:$B$26,2,0)),""),""),"")</f>
        <v>5</v>
      </c>
      <c r="CQ14" s="83">
        <f t="shared" ref="CQ14:CY23" ca="1" si="187">IFERROR(IF(VLOOKUP(CQ$1,$A$7:$C$26,3,0),VLOOKUP($U14,INDIRECT("'"&amp;SUBSTITUTE(VLOOKUP(CQ$1,$A$7:$C$26,2,0),"Saison","Stats",1)&amp;"'!$A:$J"),CQ$2,0),""),"")</f>
        <v>10</v>
      </c>
      <c r="CR14" s="83">
        <f t="shared" ca="1" si="187"/>
        <v>9</v>
      </c>
      <c r="CS14" s="83">
        <f t="shared" ca="1" si="187"/>
        <v>1</v>
      </c>
      <c r="CT14" s="83">
        <f t="shared" ca="1" si="187"/>
        <v>855</v>
      </c>
      <c r="CU14" s="83">
        <f t="shared" ca="1" si="187"/>
        <v>85.5</v>
      </c>
      <c r="CV14" s="83">
        <f t="shared" ca="1" si="187"/>
        <v>6</v>
      </c>
      <c r="CW14" s="83">
        <f t="shared" ca="1" si="187"/>
        <v>1</v>
      </c>
      <c r="CX14" s="83">
        <f t="shared" ca="1" si="187"/>
        <v>3</v>
      </c>
      <c r="CY14" s="83">
        <f t="shared" ca="1" si="187"/>
        <v>0</v>
      </c>
      <c r="CZ14" s="126">
        <f ca="1">IFERROR(IF(VLOOKUP(CZ$1,$A$7:$C$26,3,0),IF(ISNUMBER(CQ14),SUMIFS('Stats Coachs'!$F$3:$F$29,'Stats Coachs'!$C$3:$C$29,VLOOKUP(CZ$1,$A$7:$B$26,2,0)),""),""),"")</f>
        <v>13</v>
      </c>
      <c r="DA14" s="83">
        <f t="shared" ref="DA14:DI23" ca="1" si="188">IFERROR(IF(VLOOKUP(DA$1,$A$7:$C$26,3,0),VLOOKUP($U14,INDIRECT("'"&amp;SUBSTITUTE(VLOOKUP(DA$1,$A$7:$C$26,2,0),"Saison","Stats",1)&amp;"'!$A:$J"),DA$2,0),""),"")</f>
        <v>10</v>
      </c>
      <c r="DB14" s="83">
        <f t="shared" ca="1" si="188"/>
        <v>10</v>
      </c>
      <c r="DC14" s="83">
        <f t="shared" ca="1" si="188"/>
        <v>0</v>
      </c>
      <c r="DD14" s="83">
        <f t="shared" ca="1" si="188"/>
        <v>885</v>
      </c>
      <c r="DE14" s="83" t="str">
        <f t="shared" ca="1" si="188"/>
        <v>88.5</v>
      </c>
      <c r="DF14" s="83">
        <f t="shared" ca="1" si="188"/>
        <v>3</v>
      </c>
      <c r="DG14" s="83">
        <f t="shared" ca="1" si="188"/>
        <v>1</v>
      </c>
      <c r="DH14" s="83">
        <f t="shared" ca="1" si="188"/>
        <v>3</v>
      </c>
      <c r="DI14" s="83">
        <f t="shared" ca="1" si="188"/>
        <v>0</v>
      </c>
      <c r="DJ14" s="126">
        <f ca="1">IFERROR(IF(VLOOKUP(DJ$1,$A$7:$C$26,3,0),IF(ISNUMBER(DA14),SUMIFS('Stats Coachs'!$F$3:$F$29,'Stats Coachs'!$C$3:$C$29,VLOOKUP(DJ$1,$A$7:$B$26,2,0)),""),""),"")</f>
        <v>18</v>
      </c>
      <c r="DK14" s="83">
        <f t="shared" ref="DK14:DS23" ca="1" si="189">IFERROR(IF(VLOOKUP(DK$1,$A$7:$C$26,3,0),VLOOKUP($U14,INDIRECT("'"&amp;SUBSTITUTE(VLOOKUP(DK$1,$A$7:$C$26,2,0),"Saison","Stats",1)&amp;"'!$A:$J"),DK$2,0),""),"")</f>
        <v>16</v>
      </c>
      <c r="DL14" s="83">
        <f t="shared" ca="1" si="189"/>
        <v>15</v>
      </c>
      <c r="DM14" s="83">
        <f t="shared" ca="1" si="189"/>
        <v>1</v>
      </c>
      <c r="DN14" s="83">
        <f t="shared" ca="1" si="189"/>
        <v>1430</v>
      </c>
      <c r="DO14" s="83" t="str">
        <f t="shared" ca="1" si="189"/>
        <v>89.5</v>
      </c>
      <c r="DP14" s="83">
        <f t="shared" ca="1" si="189"/>
        <v>1</v>
      </c>
      <c r="DQ14" s="83">
        <f t="shared" ca="1" si="189"/>
        <v>1</v>
      </c>
      <c r="DR14" s="83">
        <f t="shared" ca="1" si="189"/>
        <v>4</v>
      </c>
      <c r="DS14" s="83">
        <f t="shared" ca="1" si="189"/>
        <v>0</v>
      </c>
      <c r="DT14" s="126">
        <f ca="1">IFERROR(IF(VLOOKUP(DT$1,$A$7:$C$26,3,0),IF(ISNUMBER(DK14),SUMIFS('Stats Coachs'!$F$3:$F$29,'Stats Coachs'!$C$3:$C$29,VLOOKUP(DT$1,$A$7:$B$26,2,0)),""),""),"")</f>
        <v>24</v>
      </c>
      <c r="DU14" s="83">
        <f t="shared" ref="DU14:EC23" ca="1" si="190">IFERROR(IF(VLOOKUP(DU$1,$A$7:$C$26,3,0),VLOOKUP($U14,INDIRECT("'"&amp;SUBSTITUTE(VLOOKUP(DU$1,$A$7:$C$26,2,0),"Saison","Stats",1)&amp;"'!$A:$J"),DU$2,0),""),"")</f>
        <v>17</v>
      </c>
      <c r="DV14" s="83">
        <f t="shared" ca="1" si="190"/>
        <v>16</v>
      </c>
      <c r="DW14" s="83">
        <f t="shared" ca="1" si="190"/>
        <v>1</v>
      </c>
      <c r="DX14" s="83">
        <f t="shared" ca="1" si="190"/>
        <v>1505</v>
      </c>
      <c r="DY14" s="83">
        <f t="shared" ca="1" si="190"/>
        <v>88.5</v>
      </c>
      <c r="DZ14" s="83">
        <f t="shared" ca="1" si="190"/>
        <v>4</v>
      </c>
      <c r="EA14" s="83">
        <f t="shared" ca="1" si="190"/>
        <v>0</v>
      </c>
      <c r="EB14" s="83">
        <f t="shared" ca="1" si="190"/>
        <v>4</v>
      </c>
      <c r="EC14" s="83">
        <f t="shared" ca="1" si="190"/>
        <v>0</v>
      </c>
      <c r="ED14" s="126">
        <f ca="1">IFERROR(IF(VLOOKUP(ED$1,$A$7:$C$26,3,0),IF(ISNUMBER(DU14),SUMIFS('Stats Coachs'!$F$3:$F$29,'Stats Coachs'!$C$3:$C$29,VLOOKUP(ED$1,$A$7:$B$26,2,0)),""),""),"")</f>
        <v>24</v>
      </c>
      <c r="EE14" s="83">
        <f t="shared" ref="EE14:EM23" ca="1" si="191">IFERROR(IF(VLOOKUP(EE$1,$A$7:$C$26,3,0),VLOOKUP($U14,INDIRECT("'"&amp;SUBSTITUTE(VLOOKUP(EE$1,$A$7:$C$26,2,0),"Saison","Stats",1)&amp;"'!$A:$J"),EE$2,0),""),"")</f>
        <v>21</v>
      </c>
      <c r="EF14" s="83">
        <f t="shared" ca="1" si="191"/>
        <v>19</v>
      </c>
      <c r="EG14" s="83">
        <f t="shared" ca="1" si="191"/>
        <v>2</v>
      </c>
      <c r="EH14" s="83">
        <f t="shared" ca="1" si="191"/>
        <v>1760</v>
      </c>
      <c r="EI14" s="83">
        <f t="shared" ca="1" si="191"/>
        <v>84</v>
      </c>
      <c r="EJ14" s="83">
        <f t="shared" ca="1" si="191"/>
        <v>8</v>
      </c>
      <c r="EK14" s="83">
        <f t="shared" ca="1" si="191"/>
        <v>0</v>
      </c>
      <c r="EL14" s="83">
        <f t="shared" ca="1" si="191"/>
        <v>2</v>
      </c>
      <c r="EM14" s="83">
        <f t="shared" ca="1" si="191"/>
        <v>0</v>
      </c>
      <c r="EN14" s="126">
        <f ca="1">IFERROR(IF(VLOOKUP(EN$1,$A$7:$C$26,3,0),IF(ISNUMBER(EE14),SUMIFS('Stats Coachs'!$F$3:$F$29,'Stats Coachs'!$C$3:$C$29,VLOOKUP(EN$1,$A$7:$B$26,2,0)),""),""),"")</f>
        <v>25</v>
      </c>
      <c r="EO14" s="83">
        <f t="shared" ref="EO14:EW23" ca="1" si="192">IFERROR(IF(VLOOKUP(EO$1,$A$7:$C$26,3,0),VLOOKUP($U14,INDIRECT("'"&amp;SUBSTITUTE(VLOOKUP(EO$1,$A$7:$C$26,2,0),"Saison","Stats",1)&amp;"'!$A:$J"),EO$2,0),""),"")</f>
        <v>12</v>
      </c>
      <c r="EP14" s="83">
        <f t="shared" ca="1" si="192"/>
        <v>11</v>
      </c>
      <c r="EQ14" s="83">
        <f t="shared" ca="1" si="192"/>
        <v>1</v>
      </c>
      <c r="ER14" s="83">
        <f t="shared" ca="1" si="192"/>
        <v>1040</v>
      </c>
      <c r="ES14" s="83">
        <f t="shared" ca="1" si="192"/>
        <v>86.5</v>
      </c>
      <c r="ET14" s="83">
        <f t="shared" ca="1" si="192"/>
        <v>6</v>
      </c>
      <c r="EU14" s="83">
        <f t="shared" ca="1" si="192"/>
        <v>3</v>
      </c>
      <c r="EV14" s="83">
        <f t="shared" ca="1" si="192"/>
        <v>1</v>
      </c>
      <c r="EW14" s="83">
        <f t="shared" ca="1" si="192"/>
        <v>0</v>
      </c>
      <c r="EX14" s="126">
        <f ca="1">IFERROR(IF(VLOOKUP(EX$1,$A$7:$C$26,3,0),IF(ISNUMBER(EO14),SUMIFS('Stats Coachs'!$F$3:$F$29,'Stats Coachs'!$C$3:$C$29,VLOOKUP(EX$1,$A$7:$B$26,2,0)),""),""),"")</f>
        <v>23</v>
      </c>
      <c r="EY14" s="83">
        <f t="shared" ref="EY14:FG23" ca="1" si="193">IFERROR(IF(VLOOKUP(EY$1,$A$7:$C$26,3,0),VLOOKUP($U14,INDIRECT("'"&amp;SUBSTITUTE(VLOOKUP(EY$1,$A$7:$C$26,2,0),"Saison","Stats",1)&amp;"'!$A:$J"),EY$2,0),""),"")</f>
        <v>16</v>
      </c>
      <c r="EZ14" s="83">
        <f t="shared" ca="1" si="193"/>
        <v>14</v>
      </c>
      <c r="FA14" s="83">
        <f t="shared" ca="1" si="193"/>
        <v>2</v>
      </c>
      <c r="FB14" s="83">
        <f t="shared" ca="1" si="193"/>
        <v>1270</v>
      </c>
      <c r="FC14" s="83">
        <f t="shared" ca="1" si="193"/>
        <v>80</v>
      </c>
      <c r="FD14" s="83">
        <f t="shared" ca="1" si="193"/>
        <v>8</v>
      </c>
      <c r="FE14" s="83">
        <f t="shared" ca="1" si="193"/>
        <v>2</v>
      </c>
      <c r="FF14" s="83">
        <f t="shared" ca="1" si="193"/>
        <v>3</v>
      </c>
      <c r="FG14" s="83">
        <f t="shared" ca="1" si="193"/>
        <v>0</v>
      </c>
      <c r="FH14" s="126">
        <f ca="1">IFERROR(IF(VLOOKUP(FH$1,$A$7:$C$26,3,0),IF(ISNUMBER(EY14),SUMIFS('Stats Coachs'!$F$3:$F$29,'Stats Coachs'!$C$3:$C$29,VLOOKUP(FH$1,$A$7:$B$26,2,0)),""),""),"")</f>
        <v>27</v>
      </c>
      <c r="FI14" s="83">
        <f t="shared" ref="FI14:FQ23" ca="1" si="194">IFERROR(IF(VLOOKUP(FI$1,$A$7:$C$26,3,0),VLOOKUP($U14,INDIRECT("'"&amp;SUBSTITUTE(VLOOKUP(FI$1,$A$7:$C$26,2,0),"Saison","Stats",1)&amp;"'!$A:$J"),FI$2,0),""),"")</f>
        <v>13</v>
      </c>
      <c r="FJ14" s="83">
        <f t="shared" ca="1" si="194"/>
        <v>12</v>
      </c>
      <c r="FK14" s="83">
        <f t="shared" ca="1" si="194"/>
        <v>1</v>
      </c>
      <c r="FL14" s="83">
        <f t="shared" ca="1" si="194"/>
        <v>1095</v>
      </c>
      <c r="FM14" s="83">
        <f t="shared" ca="1" si="194"/>
        <v>84</v>
      </c>
      <c r="FN14" s="83">
        <f t="shared" ca="1" si="194"/>
        <v>4</v>
      </c>
      <c r="FO14" s="83">
        <f t="shared" ca="1" si="194"/>
        <v>1</v>
      </c>
      <c r="FP14" s="83">
        <f t="shared" ca="1" si="194"/>
        <v>4</v>
      </c>
      <c r="FQ14" s="83">
        <f t="shared" ca="1" si="194"/>
        <v>0</v>
      </c>
      <c r="FR14" s="126">
        <f ca="1">IFERROR(IF(VLOOKUP(FR$1,$A$7:$C$26,3,0),IF(ISNUMBER(FI14),SUMIFS('Stats Coachs'!$F$3:$F$29,'Stats Coachs'!$C$3:$C$29,VLOOKUP(FR$1,$A$7:$B$26,2,0)),""),""),"")</f>
        <v>24</v>
      </c>
      <c r="FS14" s="83">
        <f t="shared" ref="FS14:GA23" ca="1" si="195">IFERROR(IF(VLOOKUP(FS$1,$A$7:$C$26,3,0),VLOOKUP($U14,INDIRECT("'"&amp;SUBSTITUTE(VLOOKUP(FS$1,$A$7:$C$26,2,0),"Saison","Stats",1)&amp;"'!$A:$J"),FS$2,0),""),"")</f>
        <v>21</v>
      </c>
      <c r="FT14" s="83">
        <f t="shared" ca="1" si="195"/>
        <v>19</v>
      </c>
      <c r="FU14" s="83">
        <f t="shared" ca="1" si="195"/>
        <v>2</v>
      </c>
      <c r="FV14" s="83">
        <f t="shared" ca="1" si="195"/>
        <v>1850</v>
      </c>
      <c r="FW14" s="83">
        <f t="shared" ca="1" si="195"/>
        <v>88</v>
      </c>
      <c r="FX14" s="83">
        <f t="shared" ca="1" si="195"/>
        <v>14</v>
      </c>
      <c r="FY14" s="83">
        <f t="shared" ca="1" si="195"/>
        <v>11</v>
      </c>
      <c r="FZ14" s="83">
        <f t="shared" ca="1" si="195"/>
        <v>2</v>
      </c>
      <c r="GA14" s="83">
        <f t="shared" ca="1" si="195"/>
        <v>0</v>
      </c>
      <c r="GB14" s="126">
        <f ca="1">IFERROR(IF(VLOOKUP(GB$1,$A$7:$C$26,3,0),IF(ISNUMBER(FS14),SUMIFS('Stats Coachs'!$F$3:$F$29,'Stats Coachs'!$C$3:$C$29,VLOOKUP(GB$1,$A$7:$B$26,2,0)),""),""),"")</f>
        <v>25</v>
      </c>
      <c r="GC14" s="83">
        <f t="shared" ref="GC14:GK23" ca="1" si="196">IFERROR(IF(VLOOKUP(GC$1,$A$7:$C$26,3,0),VLOOKUP($U14,INDIRECT("'"&amp;SUBSTITUTE(VLOOKUP(GC$1,$A$7:$C$26,2,0),"Saison","Stats",1)&amp;"'!$A:$J"),GC$2,0),""),"")</f>
        <v>17</v>
      </c>
      <c r="GD14" s="83">
        <f t="shared" ca="1" si="196"/>
        <v>15</v>
      </c>
      <c r="GE14" s="83">
        <f t="shared" ca="1" si="196"/>
        <v>2</v>
      </c>
      <c r="GF14" s="83">
        <f t="shared" ca="1" si="196"/>
        <v>1465</v>
      </c>
      <c r="GG14" s="83">
        <f t="shared" ca="1" si="196"/>
        <v>86</v>
      </c>
      <c r="GH14" s="83">
        <f t="shared" ca="1" si="196"/>
        <v>11</v>
      </c>
      <c r="GI14" s="83">
        <f t="shared" ca="1" si="196"/>
        <v>4</v>
      </c>
      <c r="GJ14" s="83">
        <f t="shared" ca="1" si="196"/>
        <v>1</v>
      </c>
      <c r="GK14" s="83">
        <f t="shared" ca="1" si="196"/>
        <v>0</v>
      </c>
      <c r="GL14" s="126">
        <f ca="1">IFERROR(IF(VLOOKUP(GL$1,$A$7:$C$26,3,0),IF(ISNUMBER(GC14),SUMIFS('Stats Coachs'!$F$3:$F$29,'Stats Coachs'!$C$3:$C$29,VLOOKUP(GL$1,$A$7:$B$26,2,0)),""),""),"")</f>
        <v>22</v>
      </c>
      <c r="GM14" s="83">
        <f t="shared" ref="GM14:GU23" ca="1" si="197">IFERROR(IF(VLOOKUP(GM$1,$A$7:$C$26,3,0),VLOOKUP($U14,INDIRECT("'"&amp;SUBSTITUTE(VLOOKUP(GM$1,$A$7:$C$26,2,0),"Saison","Stats",1)&amp;"'!$A:$J"),GM$2,0),""),"")</f>
        <v>19</v>
      </c>
      <c r="GN14" s="83">
        <f t="shared" ca="1" si="197"/>
        <v>16</v>
      </c>
      <c r="GO14" s="83">
        <f t="shared" ca="1" si="197"/>
        <v>3</v>
      </c>
      <c r="GP14" s="83">
        <f t="shared" ca="1" si="197"/>
        <v>1645</v>
      </c>
      <c r="GQ14" s="83" t="str">
        <f t="shared" ca="1" si="197"/>
        <v>86.5</v>
      </c>
      <c r="GR14" s="83">
        <f t="shared" ca="1" si="197"/>
        <v>14</v>
      </c>
      <c r="GS14" s="83">
        <f t="shared" ca="1" si="197"/>
        <v>8</v>
      </c>
      <c r="GT14" s="83">
        <f t="shared" ca="1" si="197"/>
        <v>4</v>
      </c>
      <c r="GU14" s="83">
        <f t="shared" ca="1" si="197"/>
        <v>0</v>
      </c>
      <c r="GV14" s="126">
        <f ca="1">IFERROR(IF(VLOOKUP(GV$1,$A$7:$C$26,3,0),IF(ISNUMBER(GM14),SUMIFS('Stats Coachs'!$F$3:$F$29,'Stats Coachs'!$C$3:$C$29,VLOOKUP(GV$1,$A$7:$B$26,2,0)),""),""),"")</f>
        <v>22</v>
      </c>
      <c r="GW14" s="83" t="str">
        <f t="shared" ref="GW14:HE23" ca="1" si="198">IFERROR(IF(VLOOKUP(GW$1,$A$7:$C$26,3,0),VLOOKUP($U14,INDIRECT("'"&amp;SUBSTITUTE(VLOOKUP(GW$1,$A$7:$C$26,2,0),"Saison","Stats",1)&amp;"'!$A:$J"),GW$2,0),""),"")</f>
        <v/>
      </c>
      <c r="GX14" s="83" t="str">
        <f t="shared" ca="1" si="198"/>
        <v/>
      </c>
      <c r="GY14" s="83" t="str">
        <f t="shared" ca="1" si="198"/>
        <v/>
      </c>
      <c r="GZ14" s="83" t="str">
        <f t="shared" ca="1" si="198"/>
        <v/>
      </c>
      <c r="HA14" s="83" t="str">
        <f t="shared" ca="1" si="198"/>
        <v/>
      </c>
      <c r="HB14" s="83" t="str">
        <f t="shared" ca="1" si="198"/>
        <v/>
      </c>
      <c r="HC14" s="83" t="str">
        <f t="shared" ca="1" si="198"/>
        <v/>
      </c>
      <c r="HD14" s="83" t="str">
        <f t="shared" ca="1" si="198"/>
        <v/>
      </c>
      <c r="HE14" s="83" t="str">
        <f t="shared" ca="1" si="198"/>
        <v/>
      </c>
      <c r="HF14" s="126" t="str">
        <f ca="1">IFERROR(IF(VLOOKUP(HF$1,$A$7:$C$26,3,0),IF(ISNUMBER(GW14),SUMIFS('Stats Coachs'!$F$3:$F$29,'Stats Coachs'!$C$3:$C$29,VLOOKUP(HF$1,$A$7:$B$26,2,0)),""),""),"")</f>
        <v/>
      </c>
      <c r="HG14" s="83" t="str">
        <f t="shared" ref="HG14:HO23" ca="1" si="199">IFERROR(IF(VLOOKUP(HG$1,$A$7:$C$26,3,0),VLOOKUP($U14,INDIRECT("'"&amp;SUBSTITUTE(VLOOKUP(HG$1,$A$7:$C$26,2,0),"Saison","Stats",1)&amp;"'!$A:$J"),HG$2,0),""),"")</f>
        <v/>
      </c>
      <c r="HH14" s="83" t="str">
        <f t="shared" ca="1" si="199"/>
        <v/>
      </c>
      <c r="HI14" s="83" t="str">
        <f t="shared" ca="1" si="199"/>
        <v/>
      </c>
      <c r="HJ14" s="83" t="str">
        <f t="shared" ca="1" si="199"/>
        <v/>
      </c>
      <c r="HK14" s="83" t="str">
        <f t="shared" ca="1" si="199"/>
        <v/>
      </c>
      <c r="HL14" s="83" t="str">
        <f t="shared" ca="1" si="199"/>
        <v/>
      </c>
      <c r="HM14" s="83" t="str">
        <f t="shared" ca="1" si="199"/>
        <v/>
      </c>
      <c r="HN14" s="83" t="str">
        <f t="shared" ca="1" si="199"/>
        <v/>
      </c>
      <c r="HO14" s="83" t="str">
        <f t="shared" ca="1" si="199"/>
        <v/>
      </c>
      <c r="HP14" s="126" t="str">
        <f ca="1">IFERROR(IF(VLOOKUP(HP$1,$A$7:$C$26,3,0),IF(ISNUMBER(HG14),SUMIFS('Stats Coachs'!$F$3:$F$29,'Stats Coachs'!$C$3:$C$29,VLOOKUP(HP$1,$A$7:$B$26,2,0)),""),""),"")</f>
        <v/>
      </c>
      <c r="HQ14" s="83" t="str">
        <f t="shared" ref="HQ14:HY23" ca="1" si="200">IFERROR(IF(VLOOKUP(HQ$1,$A$7:$C$26,3,0),VLOOKUP($U14,INDIRECT("'"&amp;SUBSTITUTE(VLOOKUP(HQ$1,$A$7:$C$26,2,0),"Saison","Stats",1)&amp;"'!$A:$J"),HQ$2,0),""),"")</f>
        <v/>
      </c>
      <c r="HR14" s="83" t="str">
        <f t="shared" ca="1" si="200"/>
        <v/>
      </c>
      <c r="HS14" s="83" t="str">
        <f t="shared" ca="1" si="200"/>
        <v/>
      </c>
      <c r="HT14" s="83" t="str">
        <f t="shared" ca="1" si="200"/>
        <v/>
      </c>
      <c r="HU14" s="83" t="str">
        <f t="shared" ca="1" si="200"/>
        <v/>
      </c>
      <c r="HV14" s="83" t="str">
        <f t="shared" ca="1" si="200"/>
        <v/>
      </c>
      <c r="HW14" s="83" t="str">
        <f t="shared" ca="1" si="200"/>
        <v/>
      </c>
      <c r="HX14" s="83" t="str">
        <f t="shared" ca="1" si="200"/>
        <v/>
      </c>
      <c r="HY14" s="83" t="str">
        <f t="shared" ca="1" si="200"/>
        <v/>
      </c>
      <c r="HZ14" s="126" t="str">
        <f ca="1">IFERROR(IF(VLOOKUP(HZ$1,$A$7:$C$26,3,0),IF(ISNUMBER(HQ14),SUMIFS('Stats Coachs'!$F$3:$F$29,'Stats Coachs'!$C$3:$C$29,VLOOKUP(HZ$1,$A$7:$B$26,2,0)),""),""),"")</f>
        <v/>
      </c>
      <c r="IA14" s="83" t="str">
        <f t="shared" ref="IA14:II23" ca="1" si="201">IFERROR(IF(VLOOKUP(IA$1,$A$7:$C$26,3,0),VLOOKUP($U14,INDIRECT("'"&amp;SUBSTITUTE(VLOOKUP(IA$1,$A$7:$C$26,2,0),"Saison","Stats",1)&amp;"'!$A:$J"),IA$2,0),""),"")</f>
        <v/>
      </c>
      <c r="IB14" s="83" t="str">
        <f t="shared" ca="1" si="201"/>
        <v/>
      </c>
      <c r="IC14" s="83" t="str">
        <f t="shared" ca="1" si="201"/>
        <v/>
      </c>
      <c r="ID14" s="83" t="str">
        <f t="shared" ca="1" si="201"/>
        <v/>
      </c>
      <c r="IE14" s="83" t="str">
        <f t="shared" ca="1" si="201"/>
        <v/>
      </c>
      <c r="IF14" s="83" t="str">
        <f t="shared" ca="1" si="201"/>
        <v/>
      </c>
      <c r="IG14" s="83" t="str">
        <f t="shared" ca="1" si="201"/>
        <v/>
      </c>
      <c r="IH14" s="83" t="str">
        <f t="shared" ca="1" si="201"/>
        <v/>
      </c>
      <c r="II14" s="83" t="str">
        <f t="shared" ca="1" si="201"/>
        <v/>
      </c>
      <c r="IJ14" s="126" t="str">
        <f ca="1">IFERROR(IF(VLOOKUP(IJ$1,$A$7:$C$26,3,0),IF(ISNUMBER(IA14),SUMIFS('Stats Coachs'!$F$3:$F$29,'Stats Coachs'!$C$3:$C$29,VLOOKUP(IJ$1,$A$7:$B$26,2,0)),""),""),"")</f>
        <v/>
      </c>
    </row>
    <row r="15" spans="1:244" x14ac:dyDescent="0.2">
      <c r="A15" s="213">
        <v>10</v>
      </c>
      <c r="B15" s="80" t="s">
        <v>214</v>
      </c>
      <c r="C15" s="214" t="b">
        <v>1</v>
      </c>
      <c r="E15" s="83">
        <v>12</v>
      </c>
      <c r="F15" s="86" t="str">
        <f t="shared" ca="1" si="180"/>
        <v>Malik</v>
      </c>
      <c r="G15" s="83">
        <f t="shared" ca="1" si="170"/>
        <v>133</v>
      </c>
      <c r="H15" s="83">
        <f t="shared" ca="1" si="170"/>
        <v>120</v>
      </c>
      <c r="I15" s="83">
        <f t="shared" ca="1" si="170"/>
        <v>13</v>
      </c>
      <c r="J15" s="117">
        <f t="shared" ca="1" si="170"/>
        <v>10885</v>
      </c>
      <c r="K15" s="87">
        <f t="shared" ca="1" si="171"/>
        <v>82</v>
      </c>
      <c r="L15" s="83">
        <f t="shared" ca="1" si="172"/>
        <v>4</v>
      </c>
      <c r="M15" s="83">
        <f t="shared" ca="1" si="172"/>
        <v>3</v>
      </c>
      <c r="N15" s="83">
        <f t="shared" ca="1" si="172"/>
        <v>12</v>
      </c>
      <c r="O15" s="83">
        <f t="shared" ca="1" si="172"/>
        <v>1</v>
      </c>
      <c r="P15" s="114">
        <f t="shared" ca="1" si="173"/>
        <v>0.30434782608695654</v>
      </c>
      <c r="Q15" s="83">
        <f t="shared" ca="1" si="174"/>
        <v>10</v>
      </c>
      <c r="R15" s="114">
        <f t="shared" ca="1" si="175"/>
        <v>0.68205128205128207</v>
      </c>
      <c r="T15" s="88">
        <f ca="1">RANK(V15,$V$4:$V$98,0)+COUNTIFS($V$4:$V15,V15)-1</f>
        <v>10</v>
      </c>
      <c r="U15" s="84" t="str">
        <f>Listes!X15</f>
        <v>Billy</v>
      </c>
      <c r="V15" s="89" cm="1">
        <f t="array" aca="1" ref="V15" ca="1">INDEX($W15:$AG15,$C$2)</f>
        <v>143</v>
      </c>
      <c r="W15" s="83">
        <f t="shared" ca="1" si="176"/>
        <v>143</v>
      </c>
      <c r="X15" s="83">
        <f t="shared" ca="1" si="145"/>
        <v>109</v>
      </c>
      <c r="Y15" s="83">
        <f t="shared" ca="1" si="145"/>
        <v>34</v>
      </c>
      <c r="Z15" s="83">
        <f t="shared" ca="1" si="145"/>
        <v>10215</v>
      </c>
      <c r="AA15" s="90">
        <f t="shared" ca="1" si="146"/>
        <v>71.43356643356644</v>
      </c>
      <c r="AB15" s="83">
        <f t="shared" ca="1" si="177"/>
        <v>11</v>
      </c>
      <c r="AC15" s="83">
        <f t="shared" ca="1" si="147"/>
        <v>7</v>
      </c>
      <c r="AD15" s="83">
        <f t="shared" ca="1" si="147"/>
        <v>17</v>
      </c>
      <c r="AE15" s="83">
        <f t="shared" ca="1" si="147"/>
        <v>0</v>
      </c>
      <c r="AF15" s="116">
        <f t="shared" ca="1" si="148"/>
        <v>0.32723112128146453</v>
      </c>
      <c r="AG15" s="85">
        <f t="shared" ca="1" si="178"/>
        <v>13</v>
      </c>
      <c r="AH15" s="126">
        <f t="shared" ca="1" si="179"/>
        <v>273</v>
      </c>
      <c r="AI15" s="83" t="str">
        <f t="shared" ca="1" si="181"/>
        <v/>
      </c>
      <c r="AJ15" s="83" t="str">
        <f t="shared" ca="1" si="181"/>
        <v/>
      </c>
      <c r="AK15" s="83" t="str">
        <f t="shared" ca="1" si="181"/>
        <v/>
      </c>
      <c r="AL15" s="83" t="str">
        <f t="shared" ca="1" si="181"/>
        <v/>
      </c>
      <c r="AM15" s="83" t="str">
        <f t="shared" ca="1" si="181"/>
        <v/>
      </c>
      <c r="AN15" s="83" t="str">
        <f t="shared" ca="1" si="181"/>
        <v/>
      </c>
      <c r="AO15" s="83" t="str">
        <f t="shared" ca="1" si="181"/>
        <v/>
      </c>
      <c r="AP15" s="83" t="str">
        <f t="shared" ca="1" si="181"/>
        <v/>
      </c>
      <c r="AQ15" s="83" t="str">
        <f t="shared" ca="1" si="181"/>
        <v/>
      </c>
      <c r="AR15" s="126" t="str">
        <f ca="1">IFERROR(IF(VLOOKUP(AR$1,$A$6:$C$26,3,0),IF(ISNUMBER(AI15),SUMIFS('Stats Coachs'!$F$2:$F$29,'Stats Coachs'!$C$2:$C$29,VLOOKUP(AR$1,$A$6:$B$26,2,0)),""),""),"")</f>
        <v/>
      </c>
      <c r="AS15" s="83">
        <f t="shared" ca="1" si="182"/>
        <v>1</v>
      </c>
      <c r="AT15" s="83">
        <f t="shared" ca="1" si="182"/>
        <v>0</v>
      </c>
      <c r="AU15" s="83">
        <f t="shared" ca="1" si="182"/>
        <v>1</v>
      </c>
      <c r="AV15" s="83">
        <f t="shared" ca="1" si="182"/>
        <v>20</v>
      </c>
      <c r="AW15" s="83">
        <f t="shared" ca="1" si="182"/>
        <v>20</v>
      </c>
      <c r="AX15" s="83">
        <f t="shared" ca="1" si="182"/>
        <v>0</v>
      </c>
      <c r="AY15" s="83">
        <f t="shared" ca="1" si="182"/>
        <v>0</v>
      </c>
      <c r="AZ15" s="83">
        <f t="shared" ca="1" si="182"/>
        <v>0</v>
      </c>
      <c r="BA15" s="83">
        <f t="shared" ca="1" si="182"/>
        <v>0</v>
      </c>
      <c r="BB15" s="126">
        <f ca="1">IFERROR(IF(VLOOKUP(BB$1,$A$7:$C$26,3,0),IF(ISNUMBER(AS15),SUMIFS('Stats Coachs'!$F$3:$F$29,'Stats Coachs'!$C$3:$C$29,VLOOKUP(BB$1,$A$7:$B$26,2,0)),""),""),"")</f>
        <v>25</v>
      </c>
      <c r="BC15" s="83" t="str">
        <f t="shared" ca="1" si="183"/>
        <v/>
      </c>
      <c r="BD15" s="83" t="str">
        <f t="shared" ca="1" si="183"/>
        <v/>
      </c>
      <c r="BE15" s="83" t="str">
        <f t="shared" ca="1" si="183"/>
        <v/>
      </c>
      <c r="BF15" s="83" t="str">
        <f t="shared" ca="1" si="183"/>
        <v/>
      </c>
      <c r="BG15" s="83" t="str">
        <f t="shared" ca="1" si="183"/>
        <v/>
      </c>
      <c r="BH15" s="83" t="str">
        <f t="shared" ca="1" si="183"/>
        <v/>
      </c>
      <c r="BI15" s="83" t="str">
        <f t="shared" ca="1" si="183"/>
        <v/>
      </c>
      <c r="BJ15" s="83" t="str">
        <f t="shared" ca="1" si="183"/>
        <v/>
      </c>
      <c r="BK15" s="83" t="str">
        <f t="shared" ca="1" si="183"/>
        <v/>
      </c>
      <c r="BL15" s="126" t="str">
        <f ca="1">IFERROR(IF(VLOOKUP(BL$1,$A$7:$C$26,3,0),IF(ISNUMBER(BC15),SUMIFS('Stats Coachs'!$F$3:$F$29,'Stats Coachs'!$C$3:$C$29,VLOOKUP(BL$1,$A$7:$B$26,2,0)),""),""),"")</f>
        <v/>
      </c>
      <c r="BM15" s="83">
        <f t="shared" ca="1" si="184"/>
        <v>9</v>
      </c>
      <c r="BN15" s="83">
        <f t="shared" ca="1" si="184"/>
        <v>5</v>
      </c>
      <c r="BO15" s="83">
        <f t="shared" ca="1" si="184"/>
        <v>4</v>
      </c>
      <c r="BP15" s="83">
        <f t="shared" ca="1" si="184"/>
        <v>380</v>
      </c>
      <c r="BQ15" s="83">
        <f t="shared" ca="1" si="184"/>
        <v>42</v>
      </c>
      <c r="BR15" s="83">
        <f t="shared" ca="1" si="184"/>
        <v>0</v>
      </c>
      <c r="BS15" s="83">
        <f t="shared" ca="1" si="184"/>
        <v>0</v>
      </c>
      <c r="BT15" s="83">
        <f t="shared" ca="1" si="184"/>
        <v>1</v>
      </c>
      <c r="BU15" s="83">
        <f t="shared" ca="1" si="184"/>
        <v>0</v>
      </c>
      <c r="BV15" s="126">
        <f ca="1">IFERROR(IF(VLOOKUP(BV$1,$A$7:$C$26,3,0),IF(ISNUMBER(BM15),SUMIFS('Stats Coachs'!$F$3:$F$29,'Stats Coachs'!$C$3:$C$29,VLOOKUP(BV$1,$A$7:$B$26,2,0)),""),""),"")</f>
        <v>21</v>
      </c>
      <c r="BW15" s="83">
        <f t="shared" ca="1" si="185"/>
        <v>5</v>
      </c>
      <c r="BX15" s="83">
        <f t="shared" ca="1" si="185"/>
        <v>2</v>
      </c>
      <c r="BY15" s="83">
        <f t="shared" ca="1" si="185"/>
        <v>3</v>
      </c>
      <c r="BZ15" s="83">
        <f t="shared" ca="1" si="185"/>
        <v>235</v>
      </c>
      <c r="CA15" s="83">
        <f t="shared" ca="1" si="185"/>
        <v>47</v>
      </c>
      <c r="CB15" s="83">
        <f t="shared" ca="1" si="185"/>
        <v>0</v>
      </c>
      <c r="CC15" s="83">
        <f t="shared" ca="1" si="185"/>
        <v>0</v>
      </c>
      <c r="CD15" s="83">
        <f t="shared" ca="1" si="185"/>
        <v>0</v>
      </c>
      <c r="CE15" s="83">
        <f t="shared" ca="1" si="185"/>
        <v>0</v>
      </c>
      <c r="CF15" s="126">
        <f ca="1">IFERROR(IF(VLOOKUP(CF$1,$A$7:$C$26,3,0),IF(ISNUMBER(BW15),SUMIFS('Stats Coachs'!$F$3:$F$29,'Stats Coachs'!$C$3:$C$29,VLOOKUP(CF$1,$A$7:$B$26,2,0)),""),""),"")</f>
        <v>19</v>
      </c>
      <c r="CG15" s="83">
        <f t="shared" ca="1" si="186"/>
        <v>2</v>
      </c>
      <c r="CH15" s="83">
        <f t="shared" ca="1" si="186"/>
        <v>2</v>
      </c>
      <c r="CI15" s="83">
        <f t="shared" ca="1" si="186"/>
        <v>0</v>
      </c>
      <c r="CJ15" s="83">
        <f t="shared" ca="1" si="186"/>
        <v>165</v>
      </c>
      <c r="CK15" s="83" t="str">
        <f t="shared" ca="1" si="186"/>
        <v>82.5</v>
      </c>
      <c r="CL15" s="83">
        <f t="shared" ca="1" si="186"/>
        <v>0</v>
      </c>
      <c r="CM15" s="83">
        <f t="shared" ca="1" si="186"/>
        <v>0</v>
      </c>
      <c r="CN15" s="83">
        <f t="shared" ca="1" si="186"/>
        <v>1</v>
      </c>
      <c r="CO15" s="83">
        <f t="shared" ca="1" si="186"/>
        <v>0</v>
      </c>
      <c r="CP15" s="126">
        <f ca="1">IFERROR(IF(VLOOKUP(CP$1,$A$7:$C$26,3,0),IF(ISNUMBER(CG15),SUMIFS('Stats Coachs'!$F$3:$F$29,'Stats Coachs'!$C$3:$C$29,VLOOKUP(CP$1,$A$7:$B$26,2,0)),""),""),"")</f>
        <v>5</v>
      </c>
      <c r="CQ15" s="83">
        <f t="shared" ca="1" si="187"/>
        <v>9</v>
      </c>
      <c r="CR15" s="83">
        <f t="shared" ca="1" si="187"/>
        <v>6</v>
      </c>
      <c r="CS15" s="83">
        <f t="shared" ca="1" si="187"/>
        <v>3</v>
      </c>
      <c r="CT15" s="83">
        <f t="shared" ca="1" si="187"/>
        <v>670</v>
      </c>
      <c r="CU15" s="83">
        <f t="shared" ca="1" si="187"/>
        <v>74.5</v>
      </c>
      <c r="CV15" s="83">
        <f t="shared" ca="1" si="187"/>
        <v>1</v>
      </c>
      <c r="CW15" s="83">
        <f t="shared" ca="1" si="187"/>
        <v>1</v>
      </c>
      <c r="CX15" s="83">
        <f t="shared" ca="1" si="187"/>
        <v>3</v>
      </c>
      <c r="CY15" s="83">
        <f t="shared" ca="1" si="187"/>
        <v>0</v>
      </c>
      <c r="CZ15" s="126">
        <f ca="1">IFERROR(IF(VLOOKUP(CZ$1,$A$7:$C$26,3,0),IF(ISNUMBER(CQ15),SUMIFS('Stats Coachs'!$F$3:$F$29,'Stats Coachs'!$C$3:$C$29,VLOOKUP(CZ$1,$A$7:$B$26,2,0)),""),""),"")</f>
        <v>13</v>
      </c>
      <c r="DA15" s="83">
        <f t="shared" ca="1" si="188"/>
        <v>12</v>
      </c>
      <c r="DB15" s="83">
        <f t="shared" ca="1" si="188"/>
        <v>9</v>
      </c>
      <c r="DC15" s="83">
        <f t="shared" ca="1" si="188"/>
        <v>3</v>
      </c>
      <c r="DD15" s="83">
        <f t="shared" ca="1" si="188"/>
        <v>780</v>
      </c>
      <c r="DE15" s="83">
        <f t="shared" ca="1" si="188"/>
        <v>65</v>
      </c>
      <c r="DF15" s="83">
        <f t="shared" ca="1" si="188"/>
        <v>3</v>
      </c>
      <c r="DG15" s="83">
        <f t="shared" ca="1" si="188"/>
        <v>1</v>
      </c>
      <c r="DH15" s="83">
        <f t="shared" ca="1" si="188"/>
        <v>0</v>
      </c>
      <c r="DI15" s="83">
        <f t="shared" ca="1" si="188"/>
        <v>0</v>
      </c>
      <c r="DJ15" s="126">
        <f ca="1">IFERROR(IF(VLOOKUP(DJ$1,$A$7:$C$26,3,0),IF(ISNUMBER(DA15),SUMIFS('Stats Coachs'!$F$3:$F$29,'Stats Coachs'!$C$3:$C$29,VLOOKUP(DJ$1,$A$7:$B$26,2,0)),""),""),"")</f>
        <v>18</v>
      </c>
      <c r="DK15" s="83">
        <f t="shared" ca="1" si="189"/>
        <v>19</v>
      </c>
      <c r="DL15" s="83">
        <f t="shared" ca="1" si="189"/>
        <v>15</v>
      </c>
      <c r="DM15" s="83">
        <f t="shared" ca="1" si="189"/>
        <v>4</v>
      </c>
      <c r="DN15" s="83">
        <f t="shared" ca="1" si="189"/>
        <v>1410</v>
      </c>
      <c r="DO15" s="83">
        <f t="shared" ca="1" si="189"/>
        <v>74</v>
      </c>
      <c r="DP15" s="83">
        <f t="shared" ca="1" si="189"/>
        <v>1</v>
      </c>
      <c r="DQ15" s="83">
        <f t="shared" ca="1" si="189"/>
        <v>1</v>
      </c>
      <c r="DR15" s="83">
        <f t="shared" ca="1" si="189"/>
        <v>3</v>
      </c>
      <c r="DS15" s="83">
        <f t="shared" ca="1" si="189"/>
        <v>0</v>
      </c>
      <c r="DT15" s="126">
        <f ca="1">IFERROR(IF(VLOOKUP(DT$1,$A$7:$C$26,3,0),IF(ISNUMBER(DK15),SUMIFS('Stats Coachs'!$F$3:$F$29,'Stats Coachs'!$C$3:$C$29,VLOOKUP(DT$1,$A$7:$B$26,2,0)),""),""),"")</f>
        <v>24</v>
      </c>
      <c r="DU15" s="83">
        <f t="shared" ca="1" si="190"/>
        <v>13</v>
      </c>
      <c r="DV15" s="83">
        <f t="shared" ca="1" si="190"/>
        <v>11</v>
      </c>
      <c r="DW15" s="83">
        <f t="shared" ca="1" si="190"/>
        <v>2</v>
      </c>
      <c r="DX15" s="83">
        <f t="shared" ca="1" si="190"/>
        <v>930</v>
      </c>
      <c r="DY15" s="83">
        <f t="shared" ca="1" si="190"/>
        <v>71.5</v>
      </c>
      <c r="DZ15" s="83">
        <f t="shared" ca="1" si="190"/>
        <v>1</v>
      </c>
      <c r="EA15" s="83">
        <f t="shared" ca="1" si="190"/>
        <v>0</v>
      </c>
      <c r="EB15" s="83">
        <f t="shared" ca="1" si="190"/>
        <v>2</v>
      </c>
      <c r="EC15" s="83">
        <f t="shared" ca="1" si="190"/>
        <v>0</v>
      </c>
      <c r="ED15" s="126">
        <f ca="1">IFERROR(IF(VLOOKUP(ED$1,$A$7:$C$26,3,0),IF(ISNUMBER(DU15),SUMIFS('Stats Coachs'!$F$3:$F$29,'Stats Coachs'!$C$3:$C$29,VLOOKUP(ED$1,$A$7:$B$26,2,0)),""),""),"")</f>
        <v>24</v>
      </c>
      <c r="EE15" s="83">
        <f t="shared" ca="1" si="191"/>
        <v>19</v>
      </c>
      <c r="EF15" s="83">
        <f t="shared" ca="1" si="191"/>
        <v>15</v>
      </c>
      <c r="EG15" s="83">
        <f t="shared" ca="1" si="191"/>
        <v>4</v>
      </c>
      <c r="EH15" s="83">
        <f t="shared" ca="1" si="191"/>
        <v>1445</v>
      </c>
      <c r="EI15" s="83">
        <f t="shared" ca="1" si="191"/>
        <v>76</v>
      </c>
      <c r="EJ15" s="83">
        <f t="shared" ca="1" si="191"/>
        <v>0</v>
      </c>
      <c r="EK15" s="83">
        <f t="shared" ca="1" si="191"/>
        <v>0</v>
      </c>
      <c r="EL15" s="83">
        <f t="shared" ca="1" si="191"/>
        <v>5</v>
      </c>
      <c r="EM15" s="83">
        <f t="shared" ca="1" si="191"/>
        <v>0</v>
      </c>
      <c r="EN15" s="126">
        <f ca="1">IFERROR(IF(VLOOKUP(EN$1,$A$7:$C$26,3,0),IF(ISNUMBER(EE15),SUMIFS('Stats Coachs'!$F$3:$F$29,'Stats Coachs'!$C$3:$C$29,VLOOKUP(EN$1,$A$7:$B$26,2,0)),""),""),"")</f>
        <v>25</v>
      </c>
      <c r="EO15" s="83">
        <f t="shared" ca="1" si="192"/>
        <v>20</v>
      </c>
      <c r="EP15" s="83">
        <f t="shared" ca="1" si="192"/>
        <v>17</v>
      </c>
      <c r="EQ15" s="83">
        <f t="shared" ca="1" si="192"/>
        <v>3</v>
      </c>
      <c r="ER15" s="83">
        <f t="shared" ca="1" si="192"/>
        <v>1585</v>
      </c>
      <c r="ES15" s="83">
        <f t="shared" ca="1" si="192"/>
        <v>79.5</v>
      </c>
      <c r="ET15" s="83">
        <f t="shared" ca="1" si="192"/>
        <v>1</v>
      </c>
      <c r="EU15" s="83">
        <f t="shared" ca="1" si="192"/>
        <v>1</v>
      </c>
      <c r="EV15" s="83">
        <f t="shared" ca="1" si="192"/>
        <v>1</v>
      </c>
      <c r="EW15" s="83">
        <f t="shared" ca="1" si="192"/>
        <v>0</v>
      </c>
      <c r="EX15" s="126">
        <f ca="1">IFERROR(IF(VLOOKUP(EX$1,$A$7:$C$26,3,0),IF(ISNUMBER(EO15),SUMIFS('Stats Coachs'!$F$3:$F$29,'Stats Coachs'!$C$3:$C$29,VLOOKUP(EX$1,$A$7:$B$26,2,0)),""),""),"")</f>
        <v>23</v>
      </c>
      <c r="EY15" s="83">
        <f t="shared" ca="1" si="193"/>
        <v>6</v>
      </c>
      <c r="EZ15" s="83">
        <f t="shared" ca="1" si="193"/>
        <v>5</v>
      </c>
      <c r="FA15" s="83">
        <f t="shared" ca="1" si="193"/>
        <v>1</v>
      </c>
      <c r="FB15" s="83">
        <f t="shared" ca="1" si="193"/>
        <v>450</v>
      </c>
      <c r="FC15" s="83">
        <f t="shared" ca="1" si="193"/>
        <v>75</v>
      </c>
      <c r="FD15" s="83">
        <f t="shared" ca="1" si="193"/>
        <v>0</v>
      </c>
      <c r="FE15" s="83">
        <f t="shared" ca="1" si="193"/>
        <v>1</v>
      </c>
      <c r="FF15" s="83">
        <f t="shared" ca="1" si="193"/>
        <v>0</v>
      </c>
      <c r="FG15" s="83">
        <f t="shared" ca="1" si="193"/>
        <v>0</v>
      </c>
      <c r="FH15" s="126">
        <f ca="1">IFERROR(IF(VLOOKUP(FH$1,$A$7:$C$26,3,0),IF(ISNUMBER(EY15),SUMIFS('Stats Coachs'!$F$3:$F$29,'Stats Coachs'!$C$3:$C$29,VLOOKUP(FH$1,$A$7:$B$26,2,0)),""),""),"")</f>
        <v>27</v>
      </c>
      <c r="FI15" s="83">
        <f t="shared" ca="1" si="194"/>
        <v>19</v>
      </c>
      <c r="FJ15" s="83">
        <f t="shared" ca="1" si="194"/>
        <v>16</v>
      </c>
      <c r="FK15" s="83">
        <f t="shared" ca="1" si="194"/>
        <v>3</v>
      </c>
      <c r="FL15" s="83">
        <f t="shared" ca="1" si="194"/>
        <v>1520</v>
      </c>
      <c r="FM15" s="83">
        <f t="shared" ca="1" si="194"/>
        <v>80</v>
      </c>
      <c r="FN15" s="83">
        <f t="shared" ca="1" si="194"/>
        <v>2</v>
      </c>
      <c r="FO15" s="83">
        <f t="shared" ca="1" si="194"/>
        <v>2</v>
      </c>
      <c r="FP15" s="83">
        <f t="shared" ca="1" si="194"/>
        <v>1</v>
      </c>
      <c r="FQ15" s="83">
        <f t="shared" ca="1" si="194"/>
        <v>0</v>
      </c>
      <c r="FR15" s="126">
        <f ca="1">IFERROR(IF(VLOOKUP(FR$1,$A$7:$C$26,3,0),IF(ISNUMBER(FI15),SUMIFS('Stats Coachs'!$F$3:$F$29,'Stats Coachs'!$C$3:$C$29,VLOOKUP(FR$1,$A$7:$B$26,2,0)),""),""),"")</f>
        <v>24</v>
      </c>
      <c r="FS15" s="83">
        <f t="shared" ca="1" si="195"/>
        <v>9</v>
      </c>
      <c r="FT15" s="83">
        <f t="shared" ca="1" si="195"/>
        <v>6</v>
      </c>
      <c r="FU15" s="83">
        <f t="shared" ca="1" si="195"/>
        <v>3</v>
      </c>
      <c r="FV15" s="83">
        <f t="shared" ca="1" si="195"/>
        <v>625</v>
      </c>
      <c r="FW15" s="83">
        <f t="shared" ca="1" si="195"/>
        <v>73</v>
      </c>
      <c r="FX15" s="83">
        <f t="shared" ca="1" si="195"/>
        <v>2</v>
      </c>
      <c r="FY15" s="83">
        <f t="shared" ca="1" si="195"/>
        <v>0</v>
      </c>
      <c r="FZ15" s="83">
        <f t="shared" ca="1" si="195"/>
        <v>0</v>
      </c>
      <c r="GA15" s="83">
        <f t="shared" ca="1" si="195"/>
        <v>0</v>
      </c>
      <c r="GB15" s="126">
        <f ca="1">IFERROR(IF(VLOOKUP(GB$1,$A$7:$C$26,3,0),IF(ISNUMBER(FS15),SUMIFS('Stats Coachs'!$F$3:$F$29,'Stats Coachs'!$C$3:$C$29,VLOOKUP(GB$1,$A$7:$B$26,2,0)),""),""),"")</f>
        <v>25</v>
      </c>
      <c r="GC15" s="83" t="str">
        <f t="shared" ca="1" si="196"/>
        <v/>
      </c>
      <c r="GD15" s="83" t="str">
        <f t="shared" ca="1" si="196"/>
        <v/>
      </c>
      <c r="GE15" s="83" t="str">
        <f t="shared" ca="1" si="196"/>
        <v/>
      </c>
      <c r="GF15" s="83" t="str">
        <f t="shared" ca="1" si="196"/>
        <v/>
      </c>
      <c r="GG15" s="83" t="str">
        <f t="shared" ca="1" si="196"/>
        <v/>
      </c>
      <c r="GH15" s="83" t="str">
        <f t="shared" ca="1" si="196"/>
        <v/>
      </c>
      <c r="GI15" s="83" t="str">
        <f t="shared" ca="1" si="196"/>
        <v/>
      </c>
      <c r="GJ15" s="83" t="str">
        <f t="shared" ca="1" si="196"/>
        <v/>
      </c>
      <c r="GK15" s="83" t="str">
        <f t="shared" ca="1" si="196"/>
        <v/>
      </c>
      <c r="GL15" s="126" t="str">
        <f ca="1">IFERROR(IF(VLOOKUP(GL$1,$A$7:$C$26,3,0),IF(ISNUMBER(GC15),SUMIFS('Stats Coachs'!$F$3:$F$29,'Stats Coachs'!$C$3:$C$29,VLOOKUP(GL$1,$A$7:$B$26,2,0)),""),""),"")</f>
        <v/>
      </c>
      <c r="GM15" s="83" t="str">
        <f t="shared" ca="1" si="197"/>
        <v/>
      </c>
      <c r="GN15" s="83" t="str">
        <f t="shared" ca="1" si="197"/>
        <v/>
      </c>
      <c r="GO15" s="83" t="str">
        <f t="shared" ca="1" si="197"/>
        <v/>
      </c>
      <c r="GP15" s="83" t="str">
        <f t="shared" ca="1" si="197"/>
        <v/>
      </c>
      <c r="GQ15" s="83" t="str">
        <f t="shared" ca="1" si="197"/>
        <v/>
      </c>
      <c r="GR15" s="83" t="str">
        <f t="shared" ca="1" si="197"/>
        <v/>
      </c>
      <c r="GS15" s="83" t="str">
        <f t="shared" ca="1" si="197"/>
        <v/>
      </c>
      <c r="GT15" s="83" t="str">
        <f t="shared" ca="1" si="197"/>
        <v/>
      </c>
      <c r="GU15" s="83" t="str">
        <f t="shared" ca="1" si="197"/>
        <v/>
      </c>
      <c r="GV15" s="126" t="str">
        <f ca="1">IFERROR(IF(VLOOKUP(GV$1,$A$7:$C$26,3,0),IF(ISNUMBER(GM15),SUMIFS('Stats Coachs'!$F$3:$F$29,'Stats Coachs'!$C$3:$C$29,VLOOKUP(GV$1,$A$7:$B$26,2,0)),""),""),"")</f>
        <v/>
      </c>
      <c r="GW15" s="83" t="str">
        <f t="shared" ca="1" si="198"/>
        <v/>
      </c>
      <c r="GX15" s="83" t="str">
        <f t="shared" ca="1" si="198"/>
        <v/>
      </c>
      <c r="GY15" s="83" t="str">
        <f t="shared" ca="1" si="198"/>
        <v/>
      </c>
      <c r="GZ15" s="83" t="str">
        <f t="shared" ca="1" si="198"/>
        <v/>
      </c>
      <c r="HA15" s="83" t="str">
        <f t="shared" ca="1" si="198"/>
        <v/>
      </c>
      <c r="HB15" s="83" t="str">
        <f t="shared" ca="1" si="198"/>
        <v/>
      </c>
      <c r="HC15" s="83" t="str">
        <f t="shared" ca="1" si="198"/>
        <v/>
      </c>
      <c r="HD15" s="83" t="str">
        <f t="shared" ca="1" si="198"/>
        <v/>
      </c>
      <c r="HE15" s="83" t="str">
        <f t="shared" ca="1" si="198"/>
        <v/>
      </c>
      <c r="HF15" s="126" t="str">
        <f ca="1">IFERROR(IF(VLOOKUP(HF$1,$A$7:$C$26,3,0),IF(ISNUMBER(GW15),SUMIFS('Stats Coachs'!$F$3:$F$29,'Stats Coachs'!$C$3:$C$29,VLOOKUP(HF$1,$A$7:$B$26,2,0)),""),""),"")</f>
        <v/>
      </c>
      <c r="HG15" s="83" t="str">
        <f t="shared" ca="1" si="199"/>
        <v/>
      </c>
      <c r="HH15" s="83" t="str">
        <f t="shared" ca="1" si="199"/>
        <v/>
      </c>
      <c r="HI15" s="83" t="str">
        <f t="shared" ca="1" si="199"/>
        <v/>
      </c>
      <c r="HJ15" s="83" t="str">
        <f t="shared" ca="1" si="199"/>
        <v/>
      </c>
      <c r="HK15" s="83" t="str">
        <f t="shared" ca="1" si="199"/>
        <v/>
      </c>
      <c r="HL15" s="83" t="str">
        <f t="shared" ca="1" si="199"/>
        <v/>
      </c>
      <c r="HM15" s="83" t="str">
        <f t="shared" ca="1" si="199"/>
        <v/>
      </c>
      <c r="HN15" s="83" t="str">
        <f t="shared" ca="1" si="199"/>
        <v/>
      </c>
      <c r="HO15" s="83" t="str">
        <f t="shared" ca="1" si="199"/>
        <v/>
      </c>
      <c r="HP15" s="126" t="str">
        <f ca="1">IFERROR(IF(VLOOKUP(HP$1,$A$7:$C$26,3,0),IF(ISNUMBER(HG15),SUMIFS('Stats Coachs'!$F$3:$F$29,'Stats Coachs'!$C$3:$C$29,VLOOKUP(HP$1,$A$7:$B$26,2,0)),""),""),"")</f>
        <v/>
      </c>
      <c r="HQ15" s="83" t="str">
        <f t="shared" ca="1" si="200"/>
        <v/>
      </c>
      <c r="HR15" s="83" t="str">
        <f t="shared" ca="1" si="200"/>
        <v/>
      </c>
      <c r="HS15" s="83" t="str">
        <f t="shared" ca="1" si="200"/>
        <v/>
      </c>
      <c r="HT15" s="83" t="str">
        <f t="shared" ca="1" si="200"/>
        <v/>
      </c>
      <c r="HU15" s="83" t="str">
        <f t="shared" ca="1" si="200"/>
        <v/>
      </c>
      <c r="HV15" s="83" t="str">
        <f t="shared" ca="1" si="200"/>
        <v/>
      </c>
      <c r="HW15" s="83" t="str">
        <f t="shared" ca="1" si="200"/>
        <v/>
      </c>
      <c r="HX15" s="83" t="str">
        <f t="shared" ca="1" si="200"/>
        <v/>
      </c>
      <c r="HY15" s="83" t="str">
        <f t="shared" ca="1" si="200"/>
        <v/>
      </c>
      <c r="HZ15" s="126" t="str">
        <f ca="1">IFERROR(IF(VLOOKUP(HZ$1,$A$7:$C$26,3,0),IF(ISNUMBER(HQ15),SUMIFS('Stats Coachs'!$F$3:$F$29,'Stats Coachs'!$C$3:$C$29,VLOOKUP(HZ$1,$A$7:$B$26,2,0)),""),""),"")</f>
        <v/>
      </c>
      <c r="IA15" s="83" t="str">
        <f t="shared" ca="1" si="201"/>
        <v/>
      </c>
      <c r="IB15" s="83" t="str">
        <f t="shared" ca="1" si="201"/>
        <v/>
      </c>
      <c r="IC15" s="83" t="str">
        <f t="shared" ca="1" si="201"/>
        <v/>
      </c>
      <c r="ID15" s="83" t="str">
        <f t="shared" ca="1" si="201"/>
        <v/>
      </c>
      <c r="IE15" s="83" t="str">
        <f t="shared" ca="1" si="201"/>
        <v/>
      </c>
      <c r="IF15" s="83" t="str">
        <f t="shared" ca="1" si="201"/>
        <v/>
      </c>
      <c r="IG15" s="83" t="str">
        <f t="shared" ca="1" si="201"/>
        <v/>
      </c>
      <c r="IH15" s="83" t="str">
        <f t="shared" ca="1" si="201"/>
        <v/>
      </c>
      <c r="II15" s="83" t="str">
        <f t="shared" ca="1" si="201"/>
        <v/>
      </c>
      <c r="IJ15" s="126" t="str">
        <f ca="1">IFERROR(IF(VLOOKUP(IJ$1,$A$7:$C$26,3,0),IF(ISNUMBER(IA15),SUMIFS('Stats Coachs'!$F$3:$F$29,'Stats Coachs'!$C$3:$C$29,VLOOKUP(IJ$1,$A$7:$B$26,2,0)),""),""),"")</f>
        <v/>
      </c>
    </row>
    <row r="16" spans="1:244" x14ac:dyDescent="0.2">
      <c r="A16" s="213">
        <v>11</v>
      </c>
      <c r="B16" s="80" t="s">
        <v>215</v>
      </c>
      <c r="C16" s="214" t="b">
        <v>1</v>
      </c>
      <c r="E16" s="83">
        <v>13</v>
      </c>
      <c r="F16" s="86" t="str">
        <f t="shared" ca="1" si="180"/>
        <v>Cyrille</v>
      </c>
      <c r="G16" s="83">
        <f t="shared" ca="1" si="170"/>
        <v>123</v>
      </c>
      <c r="H16" s="83">
        <f t="shared" ca="1" si="170"/>
        <v>74</v>
      </c>
      <c r="I16" s="83">
        <f t="shared" ca="1" si="170"/>
        <v>17</v>
      </c>
      <c r="J16" s="117">
        <f t="shared" ca="1" si="170"/>
        <v>9850</v>
      </c>
      <c r="K16" s="87">
        <f t="shared" ca="1" si="171"/>
        <v>80</v>
      </c>
      <c r="L16" s="83">
        <f t="shared" ca="1" si="172"/>
        <v>2</v>
      </c>
      <c r="M16" s="83">
        <f t="shared" ca="1" si="172"/>
        <v>0</v>
      </c>
      <c r="N16" s="83">
        <f t="shared" ca="1" si="172"/>
        <v>11</v>
      </c>
      <c r="O16" s="83">
        <f t="shared" ca="1" si="172"/>
        <v>2</v>
      </c>
      <c r="P16" s="114">
        <f t="shared" ca="1" si="173"/>
        <v>0.28146453089244849</v>
      </c>
      <c r="Q16" s="83">
        <f t="shared" ca="1" si="174"/>
        <v>9</v>
      </c>
      <c r="R16" s="114">
        <f t="shared" ca="1" si="175"/>
        <v>0.62121212121212122</v>
      </c>
      <c r="T16" s="88">
        <f ca="1">RANK(V16,$V$4:$V$98,0)+COUNTIFS($V$4:$V16,V16)-1</f>
        <v>20</v>
      </c>
      <c r="U16" s="84" t="str">
        <f>Listes!X16</f>
        <v>Boris</v>
      </c>
      <c r="V16" s="89" cm="1">
        <f t="array" aca="1" ref="V16" ca="1">INDEX($W16:$AG16,$C$2)</f>
        <v>98</v>
      </c>
      <c r="W16" s="83">
        <f t="shared" ca="1" si="176"/>
        <v>98</v>
      </c>
      <c r="X16" s="83">
        <f t="shared" ca="1" si="145"/>
        <v>85</v>
      </c>
      <c r="Y16" s="83">
        <f t="shared" ca="1" si="145"/>
        <v>13</v>
      </c>
      <c r="Z16" s="83">
        <f t="shared" ca="1" si="145"/>
        <v>7170</v>
      </c>
      <c r="AA16" s="90">
        <f t="shared" ca="1" si="146"/>
        <v>73.163265306122454</v>
      </c>
      <c r="AB16" s="83">
        <f t="shared" ca="1" si="177"/>
        <v>47</v>
      </c>
      <c r="AC16" s="83">
        <f t="shared" ca="1" si="147"/>
        <v>15</v>
      </c>
      <c r="AD16" s="83">
        <f t="shared" ca="1" si="147"/>
        <v>11</v>
      </c>
      <c r="AE16" s="83">
        <f t="shared" ca="1" si="147"/>
        <v>0</v>
      </c>
      <c r="AF16" s="116">
        <f t="shared" ca="1" si="148"/>
        <v>0.22425629290617849</v>
      </c>
      <c r="AG16" s="85">
        <f t="shared" ca="1" si="178"/>
        <v>8</v>
      </c>
      <c r="AH16" s="126">
        <f t="shared" ca="1" si="179"/>
        <v>146</v>
      </c>
      <c r="AI16" s="83" t="str">
        <f t="shared" ca="1" si="181"/>
        <v/>
      </c>
      <c r="AJ16" s="83" t="str">
        <f t="shared" ca="1" si="181"/>
        <v/>
      </c>
      <c r="AK16" s="83" t="str">
        <f t="shared" ca="1" si="181"/>
        <v/>
      </c>
      <c r="AL16" s="83" t="str">
        <f t="shared" ca="1" si="181"/>
        <v/>
      </c>
      <c r="AM16" s="83" t="str">
        <f t="shared" ca="1" si="181"/>
        <v/>
      </c>
      <c r="AN16" s="83" t="str">
        <f t="shared" ca="1" si="181"/>
        <v/>
      </c>
      <c r="AO16" s="83" t="str">
        <f t="shared" ca="1" si="181"/>
        <v/>
      </c>
      <c r="AP16" s="83" t="str">
        <f t="shared" ca="1" si="181"/>
        <v/>
      </c>
      <c r="AQ16" s="83" t="str">
        <f t="shared" ca="1" si="181"/>
        <v/>
      </c>
      <c r="AR16" s="126" t="str">
        <f ca="1">IFERROR(IF(VLOOKUP(AR$1,$A$6:$C$26,3,0),IF(ISNUMBER(AI16),SUMIFS('Stats Coachs'!$F$2:$F$29,'Stats Coachs'!$C$2:$C$29,VLOOKUP(AR$1,$A$6:$B$26,2,0)),""),""),"")</f>
        <v/>
      </c>
      <c r="AS16" s="83" t="str">
        <f t="shared" ca="1" si="182"/>
        <v/>
      </c>
      <c r="AT16" s="83" t="str">
        <f t="shared" ca="1" si="182"/>
        <v/>
      </c>
      <c r="AU16" s="83" t="str">
        <f t="shared" ca="1" si="182"/>
        <v/>
      </c>
      <c r="AV16" s="83" t="str">
        <f t="shared" ca="1" si="182"/>
        <v/>
      </c>
      <c r="AW16" s="83" t="str">
        <f t="shared" ca="1" si="182"/>
        <v/>
      </c>
      <c r="AX16" s="83" t="str">
        <f t="shared" ca="1" si="182"/>
        <v/>
      </c>
      <c r="AY16" s="83" t="str">
        <f t="shared" ca="1" si="182"/>
        <v/>
      </c>
      <c r="AZ16" s="83" t="str">
        <f t="shared" ca="1" si="182"/>
        <v/>
      </c>
      <c r="BA16" s="83" t="str">
        <f t="shared" ca="1" si="182"/>
        <v/>
      </c>
      <c r="BB16" s="126" t="str">
        <f ca="1">IFERROR(IF(VLOOKUP(BB$1,$A$7:$C$26,3,0),IF(ISNUMBER(AS16),SUMIFS('Stats Coachs'!$F$3:$F$29,'Stats Coachs'!$C$3:$C$29,VLOOKUP(BB$1,$A$7:$B$26,2,0)),""),""),"")</f>
        <v/>
      </c>
      <c r="BC16" s="83">
        <f t="shared" ca="1" si="183"/>
        <v>14</v>
      </c>
      <c r="BD16" s="83">
        <f t="shared" ca="1" si="183"/>
        <v>10</v>
      </c>
      <c r="BE16" s="83">
        <f t="shared" ca="1" si="183"/>
        <v>4</v>
      </c>
      <c r="BF16" s="83">
        <f t="shared" ca="1" si="183"/>
        <v>885</v>
      </c>
      <c r="BG16" s="83">
        <f t="shared" ca="1" si="183"/>
        <v>63</v>
      </c>
      <c r="BH16" s="83">
        <f t="shared" ca="1" si="183"/>
        <v>4</v>
      </c>
      <c r="BI16" s="83">
        <f t="shared" ca="1" si="183"/>
        <v>3</v>
      </c>
      <c r="BJ16" s="83">
        <f t="shared" ca="1" si="183"/>
        <v>2</v>
      </c>
      <c r="BK16" s="83">
        <f t="shared" ca="1" si="183"/>
        <v>0</v>
      </c>
      <c r="BL16" s="126">
        <f ca="1">IFERROR(IF(VLOOKUP(BL$1,$A$7:$C$26,3,0),IF(ISNUMBER(BC16),SUMIFS('Stats Coachs'!$F$3:$F$29,'Stats Coachs'!$C$3:$C$29,VLOOKUP(BL$1,$A$7:$B$26,2,0)),""),""),"")</f>
        <v>22</v>
      </c>
      <c r="BM16" s="83">
        <f t="shared" ca="1" si="184"/>
        <v>12</v>
      </c>
      <c r="BN16" s="83">
        <f t="shared" ca="1" si="184"/>
        <v>10</v>
      </c>
      <c r="BO16" s="83">
        <f t="shared" ca="1" si="184"/>
        <v>2</v>
      </c>
      <c r="BP16" s="83">
        <f t="shared" ca="1" si="184"/>
        <v>890</v>
      </c>
      <c r="BQ16" s="83">
        <f t="shared" ca="1" si="184"/>
        <v>74</v>
      </c>
      <c r="BR16" s="83">
        <f t="shared" ca="1" si="184"/>
        <v>8</v>
      </c>
      <c r="BS16" s="83">
        <f t="shared" ca="1" si="184"/>
        <v>3</v>
      </c>
      <c r="BT16" s="83">
        <f t="shared" ca="1" si="184"/>
        <v>2</v>
      </c>
      <c r="BU16" s="83">
        <f t="shared" ca="1" si="184"/>
        <v>0</v>
      </c>
      <c r="BV16" s="126">
        <f ca="1">IFERROR(IF(VLOOKUP(BV$1,$A$7:$C$26,3,0),IF(ISNUMBER(BM16),SUMIFS('Stats Coachs'!$F$3:$F$29,'Stats Coachs'!$C$3:$C$29,VLOOKUP(BV$1,$A$7:$B$26,2,0)),""),""),"")</f>
        <v>21</v>
      </c>
      <c r="BW16" s="83">
        <f t="shared" ca="1" si="185"/>
        <v>16</v>
      </c>
      <c r="BX16" s="83">
        <f t="shared" ca="1" si="185"/>
        <v>15</v>
      </c>
      <c r="BY16" s="83">
        <f t="shared" ca="1" si="185"/>
        <v>1</v>
      </c>
      <c r="BZ16" s="83">
        <f t="shared" ca="1" si="185"/>
        <v>1280</v>
      </c>
      <c r="CA16" s="83">
        <f t="shared" ca="1" si="185"/>
        <v>80</v>
      </c>
      <c r="CB16" s="83">
        <f t="shared" ca="1" si="185"/>
        <v>12</v>
      </c>
      <c r="CC16" s="83">
        <f t="shared" ca="1" si="185"/>
        <v>4</v>
      </c>
      <c r="CD16" s="83">
        <f t="shared" ca="1" si="185"/>
        <v>3</v>
      </c>
      <c r="CE16" s="83">
        <f t="shared" ca="1" si="185"/>
        <v>0</v>
      </c>
      <c r="CF16" s="126">
        <f ca="1">IFERROR(IF(VLOOKUP(CF$1,$A$7:$C$26,3,0),IF(ISNUMBER(BW16),SUMIFS('Stats Coachs'!$F$3:$F$29,'Stats Coachs'!$C$3:$C$29,VLOOKUP(CF$1,$A$7:$B$26,2,0)),""),""),"")</f>
        <v>19</v>
      </c>
      <c r="CG16" s="83">
        <f t="shared" ca="1" si="186"/>
        <v>2</v>
      </c>
      <c r="CH16" s="83">
        <f t="shared" ca="1" si="186"/>
        <v>1</v>
      </c>
      <c r="CI16" s="83">
        <f t="shared" ca="1" si="186"/>
        <v>1</v>
      </c>
      <c r="CJ16" s="83">
        <f t="shared" ca="1" si="186"/>
        <v>135</v>
      </c>
      <c r="CK16" s="83" t="str">
        <f t="shared" ca="1" si="186"/>
        <v>67.5</v>
      </c>
      <c r="CL16" s="83">
        <f t="shared" ca="1" si="186"/>
        <v>0</v>
      </c>
      <c r="CM16" s="83">
        <f t="shared" ca="1" si="186"/>
        <v>0</v>
      </c>
      <c r="CN16" s="83">
        <f t="shared" ca="1" si="186"/>
        <v>0</v>
      </c>
      <c r="CO16" s="83">
        <f t="shared" ca="1" si="186"/>
        <v>0</v>
      </c>
      <c r="CP16" s="126">
        <f ca="1">IFERROR(IF(VLOOKUP(CP$1,$A$7:$C$26,3,0),IF(ISNUMBER(CG16),SUMIFS('Stats Coachs'!$F$3:$F$29,'Stats Coachs'!$C$3:$C$29,VLOOKUP(CP$1,$A$7:$B$26,2,0)),""),""),"")</f>
        <v>5</v>
      </c>
      <c r="CQ16" s="83">
        <f t="shared" ca="1" si="187"/>
        <v>8</v>
      </c>
      <c r="CR16" s="83">
        <f t="shared" ca="1" si="187"/>
        <v>8</v>
      </c>
      <c r="CS16" s="83">
        <f t="shared" ca="1" si="187"/>
        <v>0</v>
      </c>
      <c r="CT16" s="83">
        <f t="shared" ca="1" si="187"/>
        <v>595</v>
      </c>
      <c r="CU16" s="83">
        <f t="shared" ca="1" si="187"/>
        <v>74.5</v>
      </c>
      <c r="CV16" s="83">
        <f t="shared" ca="1" si="187"/>
        <v>7</v>
      </c>
      <c r="CW16" s="83">
        <f t="shared" ca="1" si="187"/>
        <v>0</v>
      </c>
      <c r="CX16" s="83">
        <f t="shared" ca="1" si="187"/>
        <v>0</v>
      </c>
      <c r="CY16" s="83">
        <f t="shared" ca="1" si="187"/>
        <v>0</v>
      </c>
      <c r="CZ16" s="126">
        <f ca="1">IFERROR(IF(VLOOKUP(CZ$1,$A$7:$C$26,3,0),IF(ISNUMBER(CQ16),SUMIFS('Stats Coachs'!$F$3:$F$29,'Stats Coachs'!$C$3:$C$29,VLOOKUP(CZ$1,$A$7:$B$26,2,0)),""),""),"")</f>
        <v>13</v>
      </c>
      <c r="DA16" s="83">
        <f t="shared" ca="1" si="188"/>
        <v>16</v>
      </c>
      <c r="DB16" s="83">
        <f t="shared" ca="1" si="188"/>
        <v>14</v>
      </c>
      <c r="DC16" s="83">
        <f t="shared" ca="1" si="188"/>
        <v>2</v>
      </c>
      <c r="DD16" s="83">
        <f t="shared" ca="1" si="188"/>
        <v>1185</v>
      </c>
      <c r="DE16" s="83">
        <f t="shared" ca="1" si="188"/>
        <v>74</v>
      </c>
      <c r="DF16" s="83">
        <f t="shared" ca="1" si="188"/>
        <v>8</v>
      </c>
      <c r="DG16" s="83">
        <f t="shared" ca="1" si="188"/>
        <v>1</v>
      </c>
      <c r="DH16" s="83">
        <f t="shared" ca="1" si="188"/>
        <v>0</v>
      </c>
      <c r="DI16" s="83">
        <f t="shared" ca="1" si="188"/>
        <v>0</v>
      </c>
      <c r="DJ16" s="126">
        <f ca="1">IFERROR(IF(VLOOKUP(DJ$1,$A$7:$C$26,3,0),IF(ISNUMBER(DA16),SUMIFS('Stats Coachs'!$F$3:$F$29,'Stats Coachs'!$C$3:$C$29,VLOOKUP(DJ$1,$A$7:$B$26,2,0)),""),""),"")</f>
        <v>18</v>
      </c>
      <c r="DK16" s="83">
        <f t="shared" ca="1" si="189"/>
        <v>15</v>
      </c>
      <c r="DL16" s="83">
        <f t="shared" ca="1" si="189"/>
        <v>13</v>
      </c>
      <c r="DM16" s="83">
        <f t="shared" ca="1" si="189"/>
        <v>2</v>
      </c>
      <c r="DN16" s="83">
        <f t="shared" ca="1" si="189"/>
        <v>1080</v>
      </c>
      <c r="DO16" s="83">
        <f t="shared" ca="1" si="189"/>
        <v>72</v>
      </c>
      <c r="DP16" s="83">
        <f t="shared" ca="1" si="189"/>
        <v>5</v>
      </c>
      <c r="DQ16" s="83">
        <f t="shared" ca="1" si="189"/>
        <v>2</v>
      </c>
      <c r="DR16" s="83">
        <f t="shared" ca="1" si="189"/>
        <v>2</v>
      </c>
      <c r="DS16" s="83">
        <f t="shared" ca="1" si="189"/>
        <v>0</v>
      </c>
      <c r="DT16" s="126">
        <f ca="1">IFERROR(IF(VLOOKUP(DT$1,$A$7:$C$26,3,0),IF(ISNUMBER(DK16),SUMIFS('Stats Coachs'!$F$3:$F$29,'Stats Coachs'!$C$3:$C$29,VLOOKUP(DT$1,$A$7:$B$26,2,0)),""),""),"")</f>
        <v>24</v>
      </c>
      <c r="DU16" s="83">
        <f t="shared" ca="1" si="190"/>
        <v>15</v>
      </c>
      <c r="DV16" s="83">
        <f t="shared" ca="1" si="190"/>
        <v>14</v>
      </c>
      <c r="DW16" s="83">
        <f t="shared" ca="1" si="190"/>
        <v>1</v>
      </c>
      <c r="DX16" s="83">
        <f t="shared" ca="1" si="190"/>
        <v>1120</v>
      </c>
      <c r="DY16" s="83" t="str">
        <f t="shared" ca="1" si="190"/>
        <v>74.5</v>
      </c>
      <c r="DZ16" s="83">
        <f t="shared" ca="1" si="190"/>
        <v>3</v>
      </c>
      <c r="EA16" s="83">
        <f t="shared" ca="1" si="190"/>
        <v>2</v>
      </c>
      <c r="EB16" s="83">
        <f t="shared" ca="1" si="190"/>
        <v>2</v>
      </c>
      <c r="EC16" s="83">
        <f t="shared" ca="1" si="190"/>
        <v>0</v>
      </c>
      <c r="ED16" s="126">
        <f ca="1">IFERROR(IF(VLOOKUP(ED$1,$A$7:$C$26,3,0),IF(ISNUMBER(DU16),SUMIFS('Stats Coachs'!$F$3:$F$29,'Stats Coachs'!$C$3:$C$29,VLOOKUP(ED$1,$A$7:$B$26,2,0)),""),""),"")</f>
        <v>24</v>
      </c>
      <c r="EE16" s="83" t="str">
        <f t="shared" ca="1" si="191"/>
        <v/>
      </c>
      <c r="EF16" s="83" t="str">
        <f t="shared" ca="1" si="191"/>
        <v/>
      </c>
      <c r="EG16" s="83" t="str">
        <f t="shared" ca="1" si="191"/>
        <v/>
      </c>
      <c r="EH16" s="83" t="str">
        <f t="shared" ca="1" si="191"/>
        <v/>
      </c>
      <c r="EI16" s="83" t="str">
        <f t="shared" ca="1" si="191"/>
        <v/>
      </c>
      <c r="EJ16" s="83" t="str">
        <f t="shared" ca="1" si="191"/>
        <v/>
      </c>
      <c r="EK16" s="83" t="str">
        <f t="shared" ca="1" si="191"/>
        <v/>
      </c>
      <c r="EL16" s="83" t="str">
        <f t="shared" ca="1" si="191"/>
        <v/>
      </c>
      <c r="EM16" s="83" t="str">
        <f t="shared" ca="1" si="191"/>
        <v/>
      </c>
      <c r="EN16" s="126" t="str">
        <f ca="1">IFERROR(IF(VLOOKUP(EN$1,$A$7:$C$26,3,0),IF(ISNUMBER(EE16),SUMIFS('Stats Coachs'!$F$3:$F$29,'Stats Coachs'!$C$3:$C$29,VLOOKUP(EN$1,$A$7:$B$26,2,0)),""),""),"")</f>
        <v/>
      </c>
      <c r="EO16" s="83" t="str">
        <f t="shared" ca="1" si="192"/>
        <v/>
      </c>
      <c r="EP16" s="83" t="str">
        <f t="shared" ca="1" si="192"/>
        <v/>
      </c>
      <c r="EQ16" s="83" t="str">
        <f t="shared" ca="1" si="192"/>
        <v/>
      </c>
      <c r="ER16" s="83" t="str">
        <f t="shared" ca="1" si="192"/>
        <v/>
      </c>
      <c r="ES16" s="83" t="str">
        <f t="shared" ca="1" si="192"/>
        <v/>
      </c>
      <c r="ET16" s="83" t="str">
        <f t="shared" ca="1" si="192"/>
        <v/>
      </c>
      <c r="EU16" s="83" t="str">
        <f t="shared" ca="1" si="192"/>
        <v/>
      </c>
      <c r="EV16" s="83" t="str">
        <f t="shared" ca="1" si="192"/>
        <v/>
      </c>
      <c r="EW16" s="83" t="str">
        <f t="shared" ca="1" si="192"/>
        <v/>
      </c>
      <c r="EX16" s="126" t="str">
        <f ca="1">IFERROR(IF(VLOOKUP(EX$1,$A$7:$C$26,3,0),IF(ISNUMBER(EO16),SUMIFS('Stats Coachs'!$F$3:$F$29,'Stats Coachs'!$C$3:$C$29,VLOOKUP(EX$1,$A$7:$B$26,2,0)),""),""),"")</f>
        <v/>
      </c>
      <c r="EY16" s="83" t="str">
        <f t="shared" ca="1" si="193"/>
        <v/>
      </c>
      <c r="EZ16" s="83" t="str">
        <f t="shared" ca="1" si="193"/>
        <v/>
      </c>
      <c r="FA16" s="83" t="str">
        <f t="shared" ca="1" si="193"/>
        <v/>
      </c>
      <c r="FB16" s="83" t="str">
        <f t="shared" ca="1" si="193"/>
        <v/>
      </c>
      <c r="FC16" s="83" t="str">
        <f t="shared" ca="1" si="193"/>
        <v/>
      </c>
      <c r="FD16" s="83" t="str">
        <f t="shared" ca="1" si="193"/>
        <v/>
      </c>
      <c r="FE16" s="83" t="str">
        <f t="shared" ca="1" si="193"/>
        <v/>
      </c>
      <c r="FF16" s="83" t="str">
        <f t="shared" ca="1" si="193"/>
        <v/>
      </c>
      <c r="FG16" s="83" t="str">
        <f t="shared" ca="1" si="193"/>
        <v/>
      </c>
      <c r="FH16" s="126" t="str">
        <f ca="1">IFERROR(IF(VLOOKUP(FH$1,$A$7:$C$26,3,0),IF(ISNUMBER(EY16),SUMIFS('Stats Coachs'!$F$3:$F$29,'Stats Coachs'!$C$3:$C$29,VLOOKUP(FH$1,$A$7:$B$26,2,0)),""),""),"")</f>
        <v/>
      </c>
      <c r="FI16" s="83" t="str">
        <f t="shared" ca="1" si="194"/>
        <v/>
      </c>
      <c r="FJ16" s="83" t="str">
        <f t="shared" ca="1" si="194"/>
        <v/>
      </c>
      <c r="FK16" s="83" t="str">
        <f t="shared" ca="1" si="194"/>
        <v/>
      </c>
      <c r="FL16" s="83" t="str">
        <f t="shared" ca="1" si="194"/>
        <v/>
      </c>
      <c r="FM16" s="83" t="str">
        <f t="shared" ca="1" si="194"/>
        <v/>
      </c>
      <c r="FN16" s="83" t="str">
        <f t="shared" ca="1" si="194"/>
        <v/>
      </c>
      <c r="FO16" s="83" t="str">
        <f t="shared" ca="1" si="194"/>
        <v/>
      </c>
      <c r="FP16" s="83" t="str">
        <f t="shared" ca="1" si="194"/>
        <v/>
      </c>
      <c r="FQ16" s="83" t="str">
        <f t="shared" ca="1" si="194"/>
        <v/>
      </c>
      <c r="FR16" s="126" t="str">
        <f ca="1">IFERROR(IF(VLOOKUP(FR$1,$A$7:$C$26,3,0),IF(ISNUMBER(FI16),SUMIFS('Stats Coachs'!$F$3:$F$29,'Stats Coachs'!$C$3:$C$29,VLOOKUP(FR$1,$A$7:$B$26,2,0)),""),""),"")</f>
        <v/>
      </c>
      <c r="FS16" s="83" t="str">
        <f t="shared" ca="1" si="195"/>
        <v/>
      </c>
      <c r="FT16" s="83" t="str">
        <f t="shared" ca="1" si="195"/>
        <v/>
      </c>
      <c r="FU16" s="83" t="str">
        <f t="shared" ca="1" si="195"/>
        <v/>
      </c>
      <c r="FV16" s="83" t="str">
        <f t="shared" ca="1" si="195"/>
        <v/>
      </c>
      <c r="FW16" s="83" t="str">
        <f t="shared" ca="1" si="195"/>
        <v/>
      </c>
      <c r="FX16" s="83" t="str">
        <f t="shared" ca="1" si="195"/>
        <v/>
      </c>
      <c r="FY16" s="83" t="str">
        <f t="shared" ca="1" si="195"/>
        <v/>
      </c>
      <c r="FZ16" s="83" t="str">
        <f t="shared" ca="1" si="195"/>
        <v/>
      </c>
      <c r="GA16" s="83" t="str">
        <f t="shared" ca="1" si="195"/>
        <v/>
      </c>
      <c r="GB16" s="126" t="str">
        <f ca="1">IFERROR(IF(VLOOKUP(GB$1,$A$7:$C$26,3,0),IF(ISNUMBER(FS16),SUMIFS('Stats Coachs'!$F$3:$F$29,'Stats Coachs'!$C$3:$C$29,VLOOKUP(GB$1,$A$7:$B$26,2,0)),""),""),"")</f>
        <v/>
      </c>
      <c r="GC16" s="83" t="str">
        <f t="shared" ca="1" si="196"/>
        <v/>
      </c>
      <c r="GD16" s="83" t="str">
        <f t="shared" ca="1" si="196"/>
        <v/>
      </c>
      <c r="GE16" s="83" t="str">
        <f t="shared" ca="1" si="196"/>
        <v/>
      </c>
      <c r="GF16" s="83" t="str">
        <f t="shared" ca="1" si="196"/>
        <v/>
      </c>
      <c r="GG16" s="83" t="str">
        <f t="shared" ca="1" si="196"/>
        <v/>
      </c>
      <c r="GH16" s="83" t="str">
        <f t="shared" ca="1" si="196"/>
        <v/>
      </c>
      <c r="GI16" s="83" t="str">
        <f t="shared" ca="1" si="196"/>
        <v/>
      </c>
      <c r="GJ16" s="83" t="str">
        <f t="shared" ca="1" si="196"/>
        <v/>
      </c>
      <c r="GK16" s="83" t="str">
        <f t="shared" ca="1" si="196"/>
        <v/>
      </c>
      <c r="GL16" s="126" t="str">
        <f ca="1">IFERROR(IF(VLOOKUP(GL$1,$A$7:$C$26,3,0),IF(ISNUMBER(GC16),SUMIFS('Stats Coachs'!$F$3:$F$29,'Stats Coachs'!$C$3:$C$29,VLOOKUP(GL$1,$A$7:$B$26,2,0)),""),""),"")</f>
        <v/>
      </c>
      <c r="GM16" s="83" t="str">
        <f t="shared" ca="1" si="197"/>
        <v/>
      </c>
      <c r="GN16" s="83" t="str">
        <f t="shared" ca="1" si="197"/>
        <v/>
      </c>
      <c r="GO16" s="83" t="str">
        <f t="shared" ca="1" si="197"/>
        <v/>
      </c>
      <c r="GP16" s="83" t="str">
        <f t="shared" ca="1" si="197"/>
        <v/>
      </c>
      <c r="GQ16" s="83" t="str">
        <f t="shared" ca="1" si="197"/>
        <v/>
      </c>
      <c r="GR16" s="83" t="str">
        <f t="shared" ca="1" si="197"/>
        <v/>
      </c>
      <c r="GS16" s="83" t="str">
        <f t="shared" ca="1" si="197"/>
        <v/>
      </c>
      <c r="GT16" s="83" t="str">
        <f t="shared" ca="1" si="197"/>
        <v/>
      </c>
      <c r="GU16" s="83" t="str">
        <f t="shared" ca="1" si="197"/>
        <v/>
      </c>
      <c r="GV16" s="126" t="str">
        <f ca="1">IFERROR(IF(VLOOKUP(GV$1,$A$7:$C$26,3,0),IF(ISNUMBER(GM16),SUMIFS('Stats Coachs'!$F$3:$F$29,'Stats Coachs'!$C$3:$C$29,VLOOKUP(GV$1,$A$7:$B$26,2,0)),""),""),"")</f>
        <v/>
      </c>
      <c r="GW16" s="83" t="str">
        <f t="shared" ca="1" si="198"/>
        <v/>
      </c>
      <c r="GX16" s="83" t="str">
        <f t="shared" ca="1" si="198"/>
        <v/>
      </c>
      <c r="GY16" s="83" t="str">
        <f t="shared" ca="1" si="198"/>
        <v/>
      </c>
      <c r="GZ16" s="83" t="str">
        <f t="shared" ca="1" si="198"/>
        <v/>
      </c>
      <c r="HA16" s="83" t="str">
        <f t="shared" ca="1" si="198"/>
        <v/>
      </c>
      <c r="HB16" s="83" t="str">
        <f t="shared" ca="1" si="198"/>
        <v/>
      </c>
      <c r="HC16" s="83" t="str">
        <f t="shared" ca="1" si="198"/>
        <v/>
      </c>
      <c r="HD16" s="83" t="str">
        <f t="shared" ca="1" si="198"/>
        <v/>
      </c>
      <c r="HE16" s="83" t="str">
        <f t="shared" ca="1" si="198"/>
        <v/>
      </c>
      <c r="HF16" s="126" t="str">
        <f ca="1">IFERROR(IF(VLOOKUP(HF$1,$A$7:$C$26,3,0),IF(ISNUMBER(GW16),SUMIFS('Stats Coachs'!$F$3:$F$29,'Stats Coachs'!$C$3:$C$29,VLOOKUP(HF$1,$A$7:$B$26,2,0)),""),""),"")</f>
        <v/>
      </c>
      <c r="HG16" s="83" t="str">
        <f t="shared" ca="1" si="199"/>
        <v/>
      </c>
      <c r="HH16" s="83" t="str">
        <f t="shared" ca="1" si="199"/>
        <v/>
      </c>
      <c r="HI16" s="83" t="str">
        <f t="shared" ca="1" si="199"/>
        <v/>
      </c>
      <c r="HJ16" s="83" t="str">
        <f t="shared" ca="1" si="199"/>
        <v/>
      </c>
      <c r="HK16" s="83" t="str">
        <f t="shared" ca="1" si="199"/>
        <v/>
      </c>
      <c r="HL16" s="83" t="str">
        <f t="shared" ca="1" si="199"/>
        <v/>
      </c>
      <c r="HM16" s="83" t="str">
        <f t="shared" ca="1" si="199"/>
        <v/>
      </c>
      <c r="HN16" s="83" t="str">
        <f t="shared" ca="1" si="199"/>
        <v/>
      </c>
      <c r="HO16" s="83" t="str">
        <f t="shared" ca="1" si="199"/>
        <v/>
      </c>
      <c r="HP16" s="126" t="str">
        <f ca="1">IFERROR(IF(VLOOKUP(HP$1,$A$7:$C$26,3,0),IF(ISNUMBER(HG16),SUMIFS('Stats Coachs'!$F$3:$F$29,'Stats Coachs'!$C$3:$C$29,VLOOKUP(HP$1,$A$7:$B$26,2,0)),""),""),"")</f>
        <v/>
      </c>
      <c r="HQ16" s="83" t="str">
        <f t="shared" ca="1" si="200"/>
        <v/>
      </c>
      <c r="HR16" s="83" t="str">
        <f t="shared" ca="1" si="200"/>
        <v/>
      </c>
      <c r="HS16" s="83" t="str">
        <f t="shared" ca="1" si="200"/>
        <v/>
      </c>
      <c r="HT16" s="83" t="str">
        <f t="shared" ca="1" si="200"/>
        <v/>
      </c>
      <c r="HU16" s="83" t="str">
        <f t="shared" ca="1" si="200"/>
        <v/>
      </c>
      <c r="HV16" s="83" t="str">
        <f t="shared" ca="1" si="200"/>
        <v/>
      </c>
      <c r="HW16" s="83" t="str">
        <f t="shared" ca="1" si="200"/>
        <v/>
      </c>
      <c r="HX16" s="83" t="str">
        <f t="shared" ca="1" si="200"/>
        <v/>
      </c>
      <c r="HY16" s="83" t="str">
        <f t="shared" ca="1" si="200"/>
        <v/>
      </c>
      <c r="HZ16" s="126" t="str">
        <f ca="1">IFERROR(IF(VLOOKUP(HZ$1,$A$7:$C$26,3,0),IF(ISNUMBER(HQ16),SUMIFS('Stats Coachs'!$F$3:$F$29,'Stats Coachs'!$C$3:$C$29,VLOOKUP(HZ$1,$A$7:$B$26,2,0)),""),""),"")</f>
        <v/>
      </c>
      <c r="IA16" s="83" t="str">
        <f t="shared" ca="1" si="201"/>
        <v/>
      </c>
      <c r="IB16" s="83" t="str">
        <f t="shared" ca="1" si="201"/>
        <v/>
      </c>
      <c r="IC16" s="83" t="str">
        <f t="shared" ca="1" si="201"/>
        <v/>
      </c>
      <c r="ID16" s="83" t="str">
        <f t="shared" ca="1" si="201"/>
        <v/>
      </c>
      <c r="IE16" s="83" t="str">
        <f t="shared" ca="1" si="201"/>
        <v/>
      </c>
      <c r="IF16" s="83" t="str">
        <f t="shared" ca="1" si="201"/>
        <v/>
      </c>
      <c r="IG16" s="83" t="str">
        <f t="shared" ca="1" si="201"/>
        <v/>
      </c>
      <c r="IH16" s="83" t="str">
        <f t="shared" ca="1" si="201"/>
        <v/>
      </c>
      <c r="II16" s="83" t="str">
        <f t="shared" ca="1" si="201"/>
        <v/>
      </c>
      <c r="IJ16" s="126" t="str">
        <f ca="1">IFERROR(IF(VLOOKUP(IJ$1,$A$7:$C$26,3,0),IF(ISNUMBER(IA16),SUMIFS('Stats Coachs'!$F$3:$F$29,'Stats Coachs'!$C$3:$C$29,VLOOKUP(IJ$1,$A$7:$B$26,2,0)),""),""),"")</f>
        <v/>
      </c>
    </row>
    <row r="17" spans="1:244" x14ac:dyDescent="0.2">
      <c r="A17" s="213">
        <v>12</v>
      </c>
      <c r="B17" s="80" t="s">
        <v>216</v>
      </c>
      <c r="C17" s="214" t="b">
        <v>1</v>
      </c>
      <c r="E17" s="83">
        <v>14</v>
      </c>
      <c r="F17" s="86" t="str">
        <f t="shared" ca="1" si="180"/>
        <v>Hippo</v>
      </c>
      <c r="G17" s="83">
        <f t="shared" ca="1" si="170"/>
        <v>119</v>
      </c>
      <c r="H17" s="83">
        <f t="shared" ca="1" si="170"/>
        <v>102</v>
      </c>
      <c r="I17" s="83">
        <f t="shared" ca="1" si="170"/>
        <v>17</v>
      </c>
      <c r="J17" s="117">
        <f t="shared" ca="1" si="170"/>
        <v>8985</v>
      </c>
      <c r="K17" s="87">
        <f t="shared" ca="1" si="171"/>
        <v>75.5</v>
      </c>
      <c r="L17" s="83">
        <f t="shared" ca="1" si="172"/>
        <v>2</v>
      </c>
      <c r="M17" s="83">
        <f t="shared" ca="1" si="172"/>
        <v>4</v>
      </c>
      <c r="N17" s="83">
        <f t="shared" ca="1" si="172"/>
        <v>6</v>
      </c>
      <c r="O17" s="83">
        <f t="shared" ca="1" si="172"/>
        <v>0</v>
      </c>
      <c r="P17" s="114">
        <f t="shared" ca="1" si="173"/>
        <v>0.27231121281464532</v>
      </c>
      <c r="Q17" s="83">
        <f t="shared" ca="1" si="174"/>
        <v>11</v>
      </c>
      <c r="R17" s="114">
        <f t="shared" ca="1" si="175"/>
        <v>0.54587155963302747</v>
      </c>
      <c r="T17" s="88">
        <f ca="1">RANK(V17,$V$4:$V$98,0)+COUNTIFS($V$4:$V17,V17)-1</f>
        <v>71</v>
      </c>
      <c r="U17" s="84" t="str">
        <f>Listes!X17</f>
        <v>Boris A</v>
      </c>
      <c r="V17" s="89" cm="1">
        <f t="array" aca="1" ref="V17" ca="1">INDEX($W17:$AG17,$C$2)</f>
        <v>10</v>
      </c>
      <c r="W17" s="83">
        <f t="shared" ca="1" si="176"/>
        <v>10</v>
      </c>
      <c r="X17" s="83">
        <f t="shared" ca="1" si="145"/>
        <v>8</v>
      </c>
      <c r="Y17" s="83">
        <f t="shared" ca="1" si="145"/>
        <v>2</v>
      </c>
      <c r="Z17" s="83">
        <f t="shared" ca="1" si="145"/>
        <v>740</v>
      </c>
      <c r="AA17" s="90">
        <f t="shared" ca="1" si="146"/>
        <v>74</v>
      </c>
      <c r="AB17" s="83">
        <f t="shared" ca="1" si="177"/>
        <v>1</v>
      </c>
      <c r="AC17" s="83">
        <f t="shared" ca="1" si="147"/>
        <v>1</v>
      </c>
      <c r="AD17" s="83">
        <f t="shared" ca="1" si="147"/>
        <v>2</v>
      </c>
      <c r="AE17" s="83">
        <f t="shared" ca="1" si="147"/>
        <v>0</v>
      </c>
      <c r="AF17" s="116">
        <f t="shared" ca="1" si="148"/>
        <v>2.2883295194508008E-2</v>
      </c>
      <c r="AG17" s="85">
        <f t="shared" ca="1" si="178"/>
        <v>2</v>
      </c>
      <c r="AH17" s="126">
        <f t="shared" ca="1" si="179"/>
        <v>37</v>
      </c>
      <c r="AI17" s="83" t="str">
        <f t="shared" ca="1" si="181"/>
        <v/>
      </c>
      <c r="AJ17" s="83" t="str">
        <f t="shared" ca="1" si="181"/>
        <v/>
      </c>
      <c r="AK17" s="83" t="str">
        <f t="shared" ca="1" si="181"/>
        <v/>
      </c>
      <c r="AL17" s="83" t="str">
        <f t="shared" ca="1" si="181"/>
        <v/>
      </c>
      <c r="AM17" s="83" t="str">
        <f t="shared" ca="1" si="181"/>
        <v/>
      </c>
      <c r="AN17" s="83" t="str">
        <f t="shared" ca="1" si="181"/>
        <v/>
      </c>
      <c r="AO17" s="83" t="str">
        <f t="shared" ca="1" si="181"/>
        <v/>
      </c>
      <c r="AP17" s="83" t="str">
        <f t="shared" ca="1" si="181"/>
        <v/>
      </c>
      <c r="AQ17" s="83" t="str">
        <f t="shared" ca="1" si="181"/>
        <v/>
      </c>
      <c r="AR17" s="126" t="str">
        <f ca="1">IFERROR(IF(VLOOKUP(AR$1,$A$6:$C$26,3,0),IF(ISNUMBER(AI17),SUMIFS('Stats Coachs'!$F$2:$F$29,'Stats Coachs'!$C$2:$C$29,VLOOKUP(AR$1,$A$6:$B$26,2,0)),""),""),"")</f>
        <v/>
      </c>
      <c r="AS17" s="83" t="str">
        <f t="shared" ca="1" si="182"/>
        <v/>
      </c>
      <c r="AT17" s="83" t="str">
        <f t="shared" ca="1" si="182"/>
        <v/>
      </c>
      <c r="AU17" s="83" t="str">
        <f t="shared" ca="1" si="182"/>
        <v/>
      </c>
      <c r="AV17" s="83" t="str">
        <f t="shared" ca="1" si="182"/>
        <v/>
      </c>
      <c r="AW17" s="83" t="str">
        <f t="shared" ca="1" si="182"/>
        <v/>
      </c>
      <c r="AX17" s="83" t="str">
        <f t="shared" ca="1" si="182"/>
        <v/>
      </c>
      <c r="AY17" s="83" t="str">
        <f t="shared" ca="1" si="182"/>
        <v/>
      </c>
      <c r="AZ17" s="83" t="str">
        <f t="shared" ca="1" si="182"/>
        <v/>
      </c>
      <c r="BA17" s="83" t="str">
        <f t="shared" ca="1" si="182"/>
        <v/>
      </c>
      <c r="BB17" s="126" t="str">
        <f ca="1">IFERROR(IF(VLOOKUP(BB$1,$A$7:$C$26,3,0),IF(ISNUMBER(AS17),SUMIFS('Stats Coachs'!$F$3:$F$29,'Stats Coachs'!$C$3:$C$29,VLOOKUP(BB$1,$A$7:$B$26,2,0)),""),""),"")</f>
        <v/>
      </c>
      <c r="BC17" s="83" t="str">
        <f t="shared" ca="1" si="183"/>
        <v/>
      </c>
      <c r="BD17" s="83" t="str">
        <f t="shared" ca="1" si="183"/>
        <v/>
      </c>
      <c r="BE17" s="83" t="str">
        <f t="shared" ca="1" si="183"/>
        <v/>
      </c>
      <c r="BF17" s="83" t="str">
        <f t="shared" ca="1" si="183"/>
        <v/>
      </c>
      <c r="BG17" s="83" t="str">
        <f t="shared" ca="1" si="183"/>
        <v/>
      </c>
      <c r="BH17" s="83" t="str">
        <f t="shared" ca="1" si="183"/>
        <v/>
      </c>
      <c r="BI17" s="83" t="str">
        <f t="shared" ca="1" si="183"/>
        <v/>
      </c>
      <c r="BJ17" s="83" t="str">
        <f t="shared" ca="1" si="183"/>
        <v/>
      </c>
      <c r="BK17" s="83" t="str">
        <f t="shared" ca="1" si="183"/>
        <v/>
      </c>
      <c r="BL17" s="126" t="str">
        <f ca="1">IFERROR(IF(VLOOKUP(BL$1,$A$7:$C$26,3,0),IF(ISNUMBER(BC17),SUMIFS('Stats Coachs'!$F$3:$F$29,'Stats Coachs'!$C$3:$C$29,VLOOKUP(BL$1,$A$7:$B$26,2,0)),""),""),"")</f>
        <v/>
      </c>
      <c r="BM17" s="83" t="str">
        <f t="shared" ca="1" si="184"/>
        <v/>
      </c>
      <c r="BN17" s="83" t="str">
        <f t="shared" ca="1" si="184"/>
        <v/>
      </c>
      <c r="BO17" s="83" t="str">
        <f t="shared" ca="1" si="184"/>
        <v/>
      </c>
      <c r="BP17" s="83" t="str">
        <f t="shared" ca="1" si="184"/>
        <v/>
      </c>
      <c r="BQ17" s="83" t="str">
        <f t="shared" ca="1" si="184"/>
        <v/>
      </c>
      <c r="BR17" s="83" t="str">
        <f t="shared" ca="1" si="184"/>
        <v/>
      </c>
      <c r="BS17" s="83" t="str">
        <f t="shared" ca="1" si="184"/>
        <v/>
      </c>
      <c r="BT17" s="83" t="str">
        <f t="shared" ca="1" si="184"/>
        <v/>
      </c>
      <c r="BU17" s="83" t="str">
        <f t="shared" ca="1" si="184"/>
        <v/>
      </c>
      <c r="BV17" s="126" t="str">
        <f ca="1">IFERROR(IF(VLOOKUP(BV$1,$A$7:$C$26,3,0),IF(ISNUMBER(BM17),SUMIFS('Stats Coachs'!$F$3:$F$29,'Stats Coachs'!$C$3:$C$29,VLOOKUP(BV$1,$A$7:$B$26,2,0)),""),""),"")</f>
        <v/>
      </c>
      <c r="BW17" s="83" t="str">
        <f t="shared" ca="1" si="185"/>
        <v/>
      </c>
      <c r="BX17" s="83" t="str">
        <f t="shared" ca="1" si="185"/>
        <v/>
      </c>
      <c r="BY17" s="83" t="str">
        <f t="shared" ca="1" si="185"/>
        <v/>
      </c>
      <c r="BZ17" s="83" t="str">
        <f t="shared" ca="1" si="185"/>
        <v/>
      </c>
      <c r="CA17" s="83" t="str">
        <f t="shared" ca="1" si="185"/>
        <v/>
      </c>
      <c r="CB17" s="83" t="str">
        <f t="shared" ca="1" si="185"/>
        <v/>
      </c>
      <c r="CC17" s="83" t="str">
        <f t="shared" ca="1" si="185"/>
        <v/>
      </c>
      <c r="CD17" s="83" t="str">
        <f t="shared" ca="1" si="185"/>
        <v/>
      </c>
      <c r="CE17" s="83" t="str">
        <f t="shared" ca="1" si="185"/>
        <v/>
      </c>
      <c r="CF17" s="126" t="str">
        <f ca="1">IFERROR(IF(VLOOKUP(CF$1,$A$7:$C$26,3,0),IF(ISNUMBER(BW17),SUMIFS('Stats Coachs'!$F$3:$F$29,'Stats Coachs'!$C$3:$C$29,VLOOKUP(CF$1,$A$7:$B$26,2,0)),""),""),"")</f>
        <v/>
      </c>
      <c r="CG17" s="83" t="str">
        <f t="shared" ca="1" si="186"/>
        <v/>
      </c>
      <c r="CH17" s="83" t="str">
        <f t="shared" ca="1" si="186"/>
        <v/>
      </c>
      <c r="CI17" s="83" t="str">
        <f t="shared" ca="1" si="186"/>
        <v/>
      </c>
      <c r="CJ17" s="83" t="str">
        <f t="shared" ca="1" si="186"/>
        <v/>
      </c>
      <c r="CK17" s="83" t="str">
        <f t="shared" ca="1" si="186"/>
        <v/>
      </c>
      <c r="CL17" s="83" t="str">
        <f t="shared" ca="1" si="186"/>
        <v/>
      </c>
      <c r="CM17" s="83" t="str">
        <f t="shared" ca="1" si="186"/>
        <v/>
      </c>
      <c r="CN17" s="83" t="str">
        <f t="shared" ca="1" si="186"/>
        <v/>
      </c>
      <c r="CO17" s="83" t="str">
        <f t="shared" ca="1" si="186"/>
        <v/>
      </c>
      <c r="CP17" s="126" t="str">
        <f ca="1">IFERROR(IF(VLOOKUP(CP$1,$A$7:$C$26,3,0),IF(ISNUMBER(CG17),SUMIFS('Stats Coachs'!$F$3:$F$29,'Stats Coachs'!$C$3:$C$29,VLOOKUP(CP$1,$A$7:$B$26,2,0)),""),""),"")</f>
        <v/>
      </c>
      <c r="CQ17" s="83" t="str">
        <f t="shared" ca="1" si="187"/>
        <v/>
      </c>
      <c r="CR17" s="83" t="str">
        <f t="shared" ca="1" si="187"/>
        <v/>
      </c>
      <c r="CS17" s="83" t="str">
        <f t="shared" ca="1" si="187"/>
        <v/>
      </c>
      <c r="CT17" s="83" t="str">
        <f t="shared" ca="1" si="187"/>
        <v/>
      </c>
      <c r="CU17" s="83" t="str">
        <f t="shared" ca="1" si="187"/>
        <v/>
      </c>
      <c r="CV17" s="83" t="str">
        <f t="shared" ca="1" si="187"/>
        <v/>
      </c>
      <c r="CW17" s="83" t="str">
        <f t="shared" ca="1" si="187"/>
        <v/>
      </c>
      <c r="CX17" s="83" t="str">
        <f t="shared" ca="1" si="187"/>
        <v/>
      </c>
      <c r="CY17" s="83" t="str">
        <f t="shared" ca="1" si="187"/>
        <v/>
      </c>
      <c r="CZ17" s="126" t="str">
        <f ca="1">IFERROR(IF(VLOOKUP(CZ$1,$A$7:$C$26,3,0),IF(ISNUMBER(CQ17),SUMIFS('Stats Coachs'!$F$3:$F$29,'Stats Coachs'!$C$3:$C$29,VLOOKUP(CZ$1,$A$7:$B$26,2,0)),""),""),"")</f>
        <v/>
      </c>
      <c r="DA17" s="83" t="str">
        <f t="shared" ca="1" si="188"/>
        <v/>
      </c>
      <c r="DB17" s="83" t="str">
        <f t="shared" ca="1" si="188"/>
        <v/>
      </c>
      <c r="DC17" s="83" t="str">
        <f t="shared" ca="1" si="188"/>
        <v/>
      </c>
      <c r="DD17" s="83" t="str">
        <f t="shared" ca="1" si="188"/>
        <v/>
      </c>
      <c r="DE17" s="83" t="str">
        <f t="shared" ca="1" si="188"/>
        <v/>
      </c>
      <c r="DF17" s="83" t="str">
        <f t="shared" ca="1" si="188"/>
        <v/>
      </c>
      <c r="DG17" s="83" t="str">
        <f t="shared" ca="1" si="188"/>
        <v/>
      </c>
      <c r="DH17" s="83" t="str">
        <f t="shared" ca="1" si="188"/>
        <v/>
      </c>
      <c r="DI17" s="83" t="str">
        <f t="shared" ca="1" si="188"/>
        <v/>
      </c>
      <c r="DJ17" s="126" t="str">
        <f ca="1">IFERROR(IF(VLOOKUP(DJ$1,$A$7:$C$26,3,0),IF(ISNUMBER(DA17),SUMIFS('Stats Coachs'!$F$3:$F$29,'Stats Coachs'!$C$3:$C$29,VLOOKUP(DJ$1,$A$7:$B$26,2,0)),""),""),"")</f>
        <v/>
      </c>
      <c r="DK17" s="83" t="str">
        <f t="shared" ca="1" si="189"/>
        <v/>
      </c>
      <c r="DL17" s="83" t="str">
        <f t="shared" ca="1" si="189"/>
        <v/>
      </c>
      <c r="DM17" s="83" t="str">
        <f t="shared" ca="1" si="189"/>
        <v/>
      </c>
      <c r="DN17" s="83" t="str">
        <f t="shared" ca="1" si="189"/>
        <v/>
      </c>
      <c r="DO17" s="83" t="str">
        <f t="shared" ca="1" si="189"/>
        <v/>
      </c>
      <c r="DP17" s="83" t="str">
        <f t="shared" ca="1" si="189"/>
        <v/>
      </c>
      <c r="DQ17" s="83" t="str">
        <f t="shared" ca="1" si="189"/>
        <v/>
      </c>
      <c r="DR17" s="83" t="str">
        <f t="shared" ca="1" si="189"/>
        <v/>
      </c>
      <c r="DS17" s="83" t="str">
        <f t="shared" ca="1" si="189"/>
        <v/>
      </c>
      <c r="DT17" s="126" t="str">
        <f ca="1">IFERROR(IF(VLOOKUP(DT$1,$A$7:$C$26,3,0),IF(ISNUMBER(DK17),SUMIFS('Stats Coachs'!$F$3:$F$29,'Stats Coachs'!$C$3:$C$29,VLOOKUP(DT$1,$A$7:$B$26,2,0)),""),""),"")</f>
        <v/>
      </c>
      <c r="DU17" s="83" t="str">
        <f t="shared" ca="1" si="190"/>
        <v/>
      </c>
      <c r="DV17" s="83" t="str">
        <f t="shared" ca="1" si="190"/>
        <v/>
      </c>
      <c r="DW17" s="83" t="str">
        <f t="shared" ca="1" si="190"/>
        <v/>
      </c>
      <c r="DX17" s="83" t="str">
        <f t="shared" ca="1" si="190"/>
        <v/>
      </c>
      <c r="DY17" s="83" t="str">
        <f t="shared" ca="1" si="190"/>
        <v/>
      </c>
      <c r="DZ17" s="83" t="str">
        <f t="shared" ca="1" si="190"/>
        <v/>
      </c>
      <c r="EA17" s="83" t="str">
        <f t="shared" ca="1" si="190"/>
        <v/>
      </c>
      <c r="EB17" s="83" t="str">
        <f t="shared" ca="1" si="190"/>
        <v/>
      </c>
      <c r="EC17" s="83" t="str">
        <f t="shared" ca="1" si="190"/>
        <v/>
      </c>
      <c r="ED17" s="126" t="str">
        <f ca="1">IFERROR(IF(VLOOKUP(ED$1,$A$7:$C$26,3,0),IF(ISNUMBER(DU17),SUMIFS('Stats Coachs'!$F$3:$F$29,'Stats Coachs'!$C$3:$C$29,VLOOKUP(ED$1,$A$7:$B$26,2,0)),""),""),"")</f>
        <v/>
      </c>
      <c r="EE17" s="83" t="str">
        <f t="shared" ca="1" si="191"/>
        <v/>
      </c>
      <c r="EF17" s="83" t="str">
        <f t="shared" ca="1" si="191"/>
        <v/>
      </c>
      <c r="EG17" s="83" t="str">
        <f t="shared" ca="1" si="191"/>
        <v/>
      </c>
      <c r="EH17" s="83" t="str">
        <f t="shared" ca="1" si="191"/>
        <v/>
      </c>
      <c r="EI17" s="83" t="str">
        <f t="shared" ca="1" si="191"/>
        <v/>
      </c>
      <c r="EJ17" s="83" t="str">
        <f t="shared" ca="1" si="191"/>
        <v/>
      </c>
      <c r="EK17" s="83" t="str">
        <f t="shared" ca="1" si="191"/>
        <v/>
      </c>
      <c r="EL17" s="83" t="str">
        <f t="shared" ca="1" si="191"/>
        <v/>
      </c>
      <c r="EM17" s="83" t="str">
        <f t="shared" ca="1" si="191"/>
        <v/>
      </c>
      <c r="EN17" s="126" t="str">
        <f ca="1">IFERROR(IF(VLOOKUP(EN$1,$A$7:$C$26,3,0),IF(ISNUMBER(EE17),SUMIFS('Stats Coachs'!$F$3:$F$29,'Stats Coachs'!$C$3:$C$29,VLOOKUP(EN$1,$A$7:$B$26,2,0)),""),""),"")</f>
        <v/>
      </c>
      <c r="EO17" s="83" t="str">
        <f t="shared" ca="1" si="192"/>
        <v/>
      </c>
      <c r="EP17" s="83" t="str">
        <f t="shared" ca="1" si="192"/>
        <v/>
      </c>
      <c r="EQ17" s="83" t="str">
        <f t="shared" ca="1" si="192"/>
        <v/>
      </c>
      <c r="ER17" s="83" t="str">
        <f t="shared" ca="1" si="192"/>
        <v/>
      </c>
      <c r="ES17" s="83" t="str">
        <f t="shared" ca="1" si="192"/>
        <v/>
      </c>
      <c r="ET17" s="83" t="str">
        <f t="shared" ca="1" si="192"/>
        <v/>
      </c>
      <c r="EU17" s="83" t="str">
        <f t="shared" ca="1" si="192"/>
        <v/>
      </c>
      <c r="EV17" s="83" t="str">
        <f t="shared" ca="1" si="192"/>
        <v/>
      </c>
      <c r="EW17" s="83" t="str">
        <f t="shared" ca="1" si="192"/>
        <v/>
      </c>
      <c r="EX17" s="126" t="str">
        <f ca="1">IFERROR(IF(VLOOKUP(EX$1,$A$7:$C$26,3,0),IF(ISNUMBER(EO17),SUMIFS('Stats Coachs'!$F$3:$F$29,'Stats Coachs'!$C$3:$C$29,VLOOKUP(EX$1,$A$7:$B$26,2,0)),""),""),"")</f>
        <v/>
      </c>
      <c r="EY17" s="83" t="str">
        <f t="shared" ca="1" si="193"/>
        <v/>
      </c>
      <c r="EZ17" s="83" t="str">
        <f t="shared" ca="1" si="193"/>
        <v/>
      </c>
      <c r="FA17" s="83" t="str">
        <f t="shared" ca="1" si="193"/>
        <v/>
      </c>
      <c r="FB17" s="83" t="str">
        <f t="shared" ca="1" si="193"/>
        <v/>
      </c>
      <c r="FC17" s="83" t="str">
        <f t="shared" ca="1" si="193"/>
        <v/>
      </c>
      <c r="FD17" s="83" t="str">
        <f t="shared" ca="1" si="193"/>
        <v/>
      </c>
      <c r="FE17" s="83" t="str">
        <f t="shared" ca="1" si="193"/>
        <v/>
      </c>
      <c r="FF17" s="83" t="str">
        <f t="shared" ca="1" si="193"/>
        <v/>
      </c>
      <c r="FG17" s="83" t="str">
        <f t="shared" ca="1" si="193"/>
        <v/>
      </c>
      <c r="FH17" s="126" t="str">
        <f ca="1">IFERROR(IF(VLOOKUP(FH$1,$A$7:$C$26,3,0),IF(ISNUMBER(EY17),SUMIFS('Stats Coachs'!$F$3:$F$29,'Stats Coachs'!$C$3:$C$29,VLOOKUP(FH$1,$A$7:$B$26,2,0)),""),""),"")</f>
        <v/>
      </c>
      <c r="FI17" s="83" t="str">
        <f t="shared" ca="1" si="194"/>
        <v/>
      </c>
      <c r="FJ17" s="83" t="str">
        <f t="shared" ca="1" si="194"/>
        <v/>
      </c>
      <c r="FK17" s="83" t="str">
        <f t="shared" ca="1" si="194"/>
        <v/>
      </c>
      <c r="FL17" s="83" t="str">
        <f t="shared" ca="1" si="194"/>
        <v/>
      </c>
      <c r="FM17" s="83" t="str">
        <f t="shared" ca="1" si="194"/>
        <v/>
      </c>
      <c r="FN17" s="83" t="str">
        <f t="shared" ca="1" si="194"/>
        <v/>
      </c>
      <c r="FO17" s="83" t="str">
        <f t="shared" ca="1" si="194"/>
        <v/>
      </c>
      <c r="FP17" s="83" t="str">
        <f t="shared" ca="1" si="194"/>
        <v/>
      </c>
      <c r="FQ17" s="83" t="str">
        <f t="shared" ca="1" si="194"/>
        <v/>
      </c>
      <c r="FR17" s="126" t="str">
        <f ca="1">IFERROR(IF(VLOOKUP(FR$1,$A$7:$C$26,3,0),IF(ISNUMBER(FI17),SUMIFS('Stats Coachs'!$F$3:$F$29,'Stats Coachs'!$C$3:$C$29,VLOOKUP(FR$1,$A$7:$B$26,2,0)),""),""),"")</f>
        <v/>
      </c>
      <c r="FS17" s="83" t="str">
        <f t="shared" ca="1" si="195"/>
        <v/>
      </c>
      <c r="FT17" s="83" t="str">
        <f t="shared" ca="1" si="195"/>
        <v/>
      </c>
      <c r="FU17" s="83" t="str">
        <f t="shared" ca="1" si="195"/>
        <v/>
      </c>
      <c r="FV17" s="83" t="str">
        <f t="shared" ca="1" si="195"/>
        <v/>
      </c>
      <c r="FW17" s="83" t="str">
        <f t="shared" ca="1" si="195"/>
        <v/>
      </c>
      <c r="FX17" s="83" t="str">
        <f t="shared" ca="1" si="195"/>
        <v/>
      </c>
      <c r="FY17" s="83" t="str">
        <f t="shared" ca="1" si="195"/>
        <v/>
      </c>
      <c r="FZ17" s="83" t="str">
        <f t="shared" ca="1" si="195"/>
        <v/>
      </c>
      <c r="GA17" s="83" t="str">
        <f t="shared" ca="1" si="195"/>
        <v/>
      </c>
      <c r="GB17" s="126" t="str">
        <f ca="1">IFERROR(IF(VLOOKUP(GB$1,$A$7:$C$26,3,0),IF(ISNUMBER(FS17),SUMIFS('Stats Coachs'!$F$3:$F$29,'Stats Coachs'!$C$3:$C$29,VLOOKUP(GB$1,$A$7:$B$26,2,0)),""),""),"")</f>
        <v/>
      </c>
      <c r="GC17" s="83" t="str">
        <f t="shared" ca="1" si="196"/>
        <v/>
      </c>
      <c r="GD17" s="83" t="str">
        <f t="shared" ca="1" si="196"/>
        <v/>
      </c>
      <c r="GE17" s="83" t="str">
        <f t="shared" ca="1" si="196"/>
        <v/>
      </c>
      <c r="GF17" s="83" t="str">
        <f t="shared" ca="1" si="196"/>
        <v/>
      </c>
      <c r="GG17" s="83" t="str">
        <f t="shared" ca="1" si="196"/>
        <v/>
      </c>
      <c r="GH17" s="83" t="str">
        <f t="shared" ca="1" si="196"/>
        <v/>
      </c>
      <c r="GI17" s="83" t="str">
        <f t="shared" ca="1" si="196"/>
        <v/>
      </c>
      <c r="GJ17" s="83" t="str">
        <f t="shared" ca="1" si="196"/>
        <v/>
      </c>
      <c r="GK17" s="83" t="str">
        <f t="shared" ca="1" si="196"/>
        <v/>
      </c>
      <c r="GL17" s="126" t="str">
        <f ca="1">IFERROR(IF(VLOOKUP(GL$1,$A$7:$C$26,3,0),IF(ISNUMBER(GC17),SUMIFS('Stats Coachs'!$F$3:$F$29,'Stats Coachs'!$C$3:$C$29,VLOOKUP(GL$1,$A$7:$B$26,2,0)),""),""),"")</f>
        <v/>
      </c>
      <c r="GM17" s="83" t="str">
        <f t="shared" ca="1" si="197"/>
        <v/>
      </c>
      <c r="GN17" s="83" t="str">
        <f t="shared" ca="1" si="197"/>
        <v/>
      </c>
      <c r="GO17" s="83" t="str">
        <f t="shared" ca="1" si="197"/>
        <v/>
      </c>
      <c r="GP17" s="83" t="str">
        <f t="shared" ca="1" si="197"/>
        <v/>
      </c>
      <c r="GQ17" s="83" t="str">
        <f t="shared" ca="1" si="197"/>
        <v/>
      </c>
      <c r="GR17" s="83" t="str">
        <f t="shared" ca="1" si="197"/>
        <v/>
      </c>
      <c r="GS17" s="83" t="str">
        <f t="shared" ca="1" si="197"/>
        <v/>
      </c>
      <c r="GT17" s="83" t="str">
        <f t="shared" ca="1" si="197"/>
        <v/>
      </c>
      <c r="GU17" s="83" t="str">
        <f t="shared" ca="1" si="197"/>
        <v/>
      </c>
      <c r="GV17" s="126" t="str">
        <f ca="1">IFERROR(IF(VLOOKUP(GV$1,$A$7:$C$26,3,0),IF(ISNUMBER(GM17),SUMIFS('Stats Coachs'!$F$3:$F$29,'Stats Coachs'!$C$3:$C$29,VLOOKUP(GV$1,$A$7:$B$26,2,0)),""),""),"")</f>
        <v/>
      </c>
      <c r="GW17" s="83" t="str">
        <f t="shared" ca="1" si="198"/>
        <v/>
      </c>
      <c r="GX17" s="83" t="str">
        <f t="shared" ca="1" si="198"/>
        <v/>
      </c>
      <c r="GY17" s="83" t="str">
        <f t="shared" ca="1" si="198"/>
        <v/>
      </c>
      <c r="GZ17" s="83" t="str">
        <f t="shared" ca="1" si="198"/>
        <v/>
      </c>
      <c r="HA17" s="83" t="str">
        <f t="shared" ca="1" si="198"/>
        <v/>
      </c>
      <c r="HB17" s="83" t="str">
        <f t="shared" ca="1" si="198"/>
        <v/>
      </c>
      <c r="HC17" s="83" t="str">
        <f t="shared" ca="1" si="198"/>
        <v/>
      </c>
      <c r="HD17" s="83" t="str">
        <f t="shared" ca="1" si="198"/>
        <v/>
      </c>
      <c r="HE17" s="83" t="str">
        <f t="shared" ca="1" si="198"/>
        <v/>
      </c>
      <c r="HF17" s="126" t="str">
        <f ca="1">IFERROR(IF(VLOOKUP(HF$1,$A$7:$C$26,3,0),IF(ISNUMBER(GW17),SUMIFS('Stats Coachs'!$F$3:$F$29,'Stats Coachs'!$C$3:$C$29,VLOOKUP(HF$1,$A$7:$B$26,2,0)),""),""),"")</f>
        <v/>
      </c>
      <c r="HG17" s="83">
        <f t="shared" ca="1" si="199"/>
        <v>8</v>
      </c>
      <c r="HH17" s="83">
        <f t="shared" ca="1" si="199"/>
        <v>6</v>
      </c>
      <c r="HI17" s="83">
        <f t="shared" ca="1" si="199"/>
        <v>2</v>
      </c>
      <c r="HJ17" s="83">
        <f t="shared" ca="1" si="199"/>
        <v>560</v>
      </c>
      <c r="HK17" s="83">
        <f t="shared" ca="1" si="199"/>
        <v>70</v>
      </c>
      <c r="HL17" s="83">
        <f t="shared" ca="1" si="199"/>
        <v>1</v>
      </c>
      <c r="HM17" s="83">
        <f t="shared" ca="1" si="199"/>
        <v>1</v>
      </c>
      <c r="HN17" s="83">
        <f t="shared" ca="1" si="199"/>
        <v>1</v>
      </c>
      <c r="HO17" s="83">
        <f t="shared" ca="1" si="199"/>
        <v>0</v>
      </c>
      <c r="HP17" s="126">
        <f ca="1">IFERROR(IF(VLOOKUP(HP$1,$A$7:$C$26,3,0),IF(ISNUMBER(HG17),SUMIFS('Stats Coachs'!$F$3:$F$29,'Stats Coachs'!$C$3:$C$29,VLOOKUP(HP$1,$A$7:$B$26,2,0)),""),""),"")</f>
        <v>19</v>
      </c>
      <c r="HQ17" s="83" t="str">
        <f t="shared" ca="1" si="200"/>
        <v/>
      </c>
      <c r="HR17" s="83" t="str">
        <f t="shared" ca="1" si="200"/>
        <v/>
      </c>
      <c r="HS17" s="83" t="str">
        <f t="shared" ca="1" si="200"/>
        <v/>
      </c>
      <c r="HT17" s="83" t="str">
        <f t="shared" ca="1" si="200"/>
        <v/>
      </c>
      <c r="HU17" s="83" t="str">
        <f t="shared" ca="1" si="200"/>
        <v/>
      </c>
      <c r="HV17" s="83" t="str">
        <f t="shared" ca="1" si="200"/>
        <v/>
      </c>
      <c r="HW17" s="83" t="str">
        <f t="shared" ca="1" si="200"/>
        <v/>
      </c>
      <c r="HX17" s="83" t="str">
        <f t="shared" ca="1" si="200"/>
        <v/>
      </c>
      <c r="HY17" s="83" t="str">
        <f t="shared" ca="1" si="200"/>
        <v/>
      </c>
      <c r="HZ17" s="126" t="str">
        <f ca="1">IFERROR(IF(VLOOKUP(HZ$1,$A$7:$C$26,3,0),IF(ISNUMBER(HQ17),SUMIFS('Stats Coachs'!$F$3:$F$29,'Stats Coachs'!$C$3:$C$29,VLOOKUP(HZ$1,$A$7:$B$26,2,0)),""),""),"")</f>
        <v/>
      </c>
      <c r="IA17" s="83">
        <f t="shared" ca="1" si="201"/>
        <v>2</v>
      </c>
      <c r="IB17" s="83">
        <f t="shared" ca="1" si="201"/>
        <v>2</v>
      </c>
      <c r="IC17" s="83">
        <f t="shared" ca="1" si="201"/>
        <v>0</v>
      </c>
      <c r="ID17" s="83">
        <f t="shared" ca="1" si="201"/>
        <v>180</v>
      </c>
      <c r="IE17" s="83">
        <f t="shared" ca="1" si="201"/>
        <v>90</v>
      </c>
      <c r="IF17" s="83">
        <f t="shared" ca="1" si="201"/>
        <v>0</v>
      </c>
      <c r="IG17" s="83">
        <f t="shared" ca="1" si="201"/>
        <v>0</v>
      </c>
      <c r="IH17" s="83">
        <f t="shared" ca="1" si="201"/>
        <v>1</v>
      </c>
      <c r="II17" s="83">
        <f t="shared" ca="1" si="201"/>
        <v>0</v>
      </c>
      <c r="IJ17" s="126">
        <f ca="1">IFERROR(IF(VLOOKUP(IJ$1,$A$7:$C$26,3,0),IF(ISNUMBER(IA17),SUMIFS('Stats Coachs'!$F$3:$F$29,'Stats Coachs'!$C$3:$C$29,VLOOKUP(IJ$1,$A$7:$B$26,2,0)),""),""),"")</f>
        <v>18</v>
      </c>
    </row>
    <row r="18" spans="1:244" x14ac:dyDescent="0.2">
      <c r="A18" s="213">
        <v>13</v>
      </c>
      <c r="B18" s="80" t="s">
        <v>217</v>
      </c>
      <c r="C18" s="214" t="b">
        <v>1</v>
      </c>
      <c r="E18" s="83">
        <v>15</v>
      </c>
      <c r="F18" s="86" t="str">
        <f t="shared" ca="1" si="180"/>
        <v>JS</v>
      </c>
      <c r="G18" s="83">
        <f t="shared" ca="1" si="170"/>
        <v>117</v>
      </c>
      <c r="H18" s="83">
        <f t="shared" ca="1" si="170"/>
        <v>99</v>
      </c>
      <c r="I18" s="83">
        <f t="shared" ca="1" si="170"/>
        <v>18</v>
      </c>
      <c r="J18" s="117">
        <f t="shared" ca="1" si="170"/>
        <v>8080</v>
      </c>
      <c r="K18" s="87">
        <f t="shared" ca="1" si="171"/>
        <v>69</v>
      </c>
      <c r="L18" s="83">
        <f t="shared" ca="1" si="172"/>
        <v>11</v>
      </c>
      <c r="M18" s="83">
        <f t="shared" ca="1" si="172"/>
        <v>9</v>
      </c>
      <c r="N18" s="83">
        <f t="shared" ca="1" si="172"/>
        <v>7</v>
      </c>
      <c r="O18" s="83">
        <f t="shared" ca="1" si="172"/>
        <v>0</v>
      </c>
      <c r="P18" s="114">
        <f t="shared" ca="1" si="173"/>
        <v>0.26773455377574373</v>
      </c>
      <c r="Q18" s="83">
        <f t="shared" ca="1" si="174"/>
        <v>8</v>
      </c>
      <c r="R18" s="114">
        <f t="shared" ca="1" si="175"/>
        <v>0.609375</v>
      </c>
      <c r="T18" s="88">
        <f ca="1">RANK(V18,$V$4:$V$98,0)+COUNTIFS($V$4:$V18,V18)-1</f>
        <v>84</v>
      </c>
      <c r="U18" s="84" t="str">
        <f>Listes!X18</f>
        <v>Chris</v>
      </c>
      <c r="V18" s="89" cm="1">
        <f t="array" aca="1" ref="V18" ca="1">INDEX($W18:$AG18,$C$2)</f>
        <v>4</v>
      </c>
      <c r="W18" s="83">
        <f t="shared" ca="1" si="176"/>
        <v>4</v>
      </c>
      <c r="X18" s="83">
        <f t="shared" ca="1" si="145"/>
        <v>1</v>
      </c>
      <c r="Y18" s="83">
        <f t="shared" ca="1" si="145"/>
        <v>3</v>
      </c>
      <c r="Z18" s="83">
        <f t="shared" ca="1" si="145"/>
        <v>205</v>
      </c>
      <c r="AA18" s="90">
        <f t="shared" ca="1" si="146"/>
        <v>51.25</v>
      </c>
      <c r="AB18" s="83">
        <f t="shared" ca="1" si="177"/>
        <v>0</v>
      </c>
      <c r="AC18" s="83">
        <f t="shared" ca="1" si="147"/>
        <v>0</v>
      </c>
      <c r="AD18" s="83">
        <f t="shared" ca="1" si="147"/>
        <v>0</v>
      </c>
      <c r="AE18" s="83">
        <f t="shared" ca="1" si="147"/>
        <v>0</v>
      </c>
      <c r="AF18" s="116">
        <f t="shared" ca="1" si="148"/>
        <v>9.1533180778032037E-3</v>
      </c>
      <c r="AG18" s="85">
        <f t="shared" ca="1" si="178"/>
        <v>1</v>
      </c>
      <c r="AH18" s="126">
        <f t="shared" ca="1" si="179"/>
        <v>18</v>
      </c>
      <c r="AI18" s="83" t="str">
        <f t="shared" ca="1" si="181"/>
        <v/>
      </c>
      <c r="AJ18" s="83" t="str">
        <f t="shared" ca="1" si="181"/>
        <v/>
      </c>
      <c r="AK18" s="83" t="str">
        <f t="shared" ca="1" si="181"/>
        <v/>
      </c>
      <c r="AL18" s="83" t="str">
        <f t="shared" ca="1" si="181"/>
        <v/>
      </c>
      <c r="AM18" s="83" t="str">
        <f t="shared" ca="1" si="181"/>
        <v/>
      </c>
      <c r="AN18" s="83" t="str">
        <f t="shared" ca="1" si="181"/>
        <v/>
      </c>
      <c r="AO18" s="83" t="str">
        <f t="shared" ca="1" si="181"/>
        <v/>
      </c>
      <c r="AP18" s="83" t="str">
        <f t="shared" ca="1" si="181"/>
        <v/>
      </c>
      <c r="AQ18" s="83" t="str">
        <f t="shared" ca="1" si="181"/>
        <v/>
      </c>
      <c r="AR18" s="126" t="str">
        <f ca="1">IFERROR(IF(VLOOKUP(AR$1,$A$6:$C$26,3,0),IF(ISNUMBER(AI18),SUMIFS('Stats Coachs'!$F$2:$F$29,'Stats Coachs'!$C$2:$C$29,VLOOKUP(AR$1,$A$6:$B$26,2,0)),""),""),"")</f>
        <v/>
      </c>
      <c r="AS18" s="83" t="str">
        <f t="shared" ca="1" si="182"/>
        <v/>
      </c>
      <c r="AT18" s="83" t="str">
        <f t="shared" ca="1" si="182"/>
        <v/>
      </c>
      <c r="AU18" s="83" t="str">
        <f t="shared" ca="1" si="182"/>
        <v/>
      </c>
      <c r="AV18" s="83" t="str">
        <f t="shared" ca="1" si="182"/>
        <v/>
      </c>
      <c r="AW18" s="83" t="str">
        <f t="shared" ca="1" si="182"/>
        <v/>
      </c>
      <c r="AX18" s="83" t="str">
        <f t="shared" ca="1" si="182"/>
        <v/>
      </c>
      <c r="AY18" s="83" t="str">
        <f t="shared" ca="1" si="182"/>
        <v/>
      </c>
      <c r="AZ18" s="83" t="str">
        <f t="shared" ca="1" si="182"/>
        <v/>
      </c>
      <c r="BA18" s="83" t="str">
        <f t="shared" ca="1" si="182"/>
        <v/>
      </c>
      <c r="BB18" s="126" t="str">
        <f ca="1">IFERROR(IF(VLOOKUP(BB$1,$A$7:$C$26,3,0),IF(ISNUMBER(AS18),SUMIFS('Stats Coachs'!$F$3:$F$29,'Stats Coachs'!$C$3:$C$29,VLOOKUP(BB$1,$A$7:$B$26,2,0)),""),""),"")</f>
        <v/>
      </c>
      <c r="BC18" s="83" t="str">
        <f t="shared" ca="1" si="183"/>
        <v/>
      </c>
      <c r="BD18" s="83" t="str">
        <f t="shared" ca="1" si="183"/>
        <v/>
      </c>
      <c r="BE18" s="83" t="str">
        <f t="shared" ca="1" si="183"/>
        <v/>
      </c>
      <c r="BF18" s="83" t="str">
        <f t="shared" ca="1" si="183"/>
        <v/>
      </c>
      <c r="BG18" s="83" t="str">
        <f t="shared" ca="1" si="183"/>
        <v/>
      </c>
      <c r="BH18" s="83" t="str">
        <f t="shared" ca="1" si="183"/>
        <v/>
      </c>
      <c r="BI18" s="83" t="str">
        <f t="shared" ca="1" si="183"/>
        <v/>
      </c>
      <c r="BJ18" s="83" t="str">
        <f t="shared" ca="1" si="183"/>
        <v/>
      </c>
      <c r="BK18" s="83" t="str">
        <f t="shared" ca="1" si="183"/>
        <v/>
      </c>
      <c r="BL18" s="126" t="str">
        <f ca="1">IFERROR(IF(VLOOKUP(BL$1,$A$7:$C$26,3,0),IF(ISNUMBER(BC18),SUMIFS('Stats Coachs'!$F$3:$F$29,'Stats Coachs'!$C$3:$C$29,VLOOKUP(BL$1,$A$7:$B$26,2,0)),""),""),"")</f>
        <v/>
      </c>
      <c r="BM18" s="83" t="str">
        <f t="shared" ca="1" si="184"/>
        <v/>
      </c>
      <c r="BN18" s="83" t="str">
        <f t="shared" ca="1" si="184"/>
        <v/>
      </c>
      <c r="BO18" s="83" t="str">
        <f t="shared" ca="1" si="184"/>
        <v/>
      </c>
      <c r="BP18" s="83" t="str">
        <f t="shared" ca="1" si="184"/>
        <v/>
      </c>
      <c r="BQ18" s="83" t="str">
        <f t="shared" ca="1" si="184"/>
        <v/>
      </c>
      <c r="BR18" s="83" t="str">
        <f t="shared" ca="1" si="184"/>
        <v/>
      </c>
      <c r="BS18" s="83" t="str">
        <f t="shared" ca="1" si="184"/>
        <v/>
      </c>
      <c r="BT18" s="83" t="str">
        <f t="shared" ca="1" si="184"/>
        <v/>
      </c>
      <c r="BU18" s="83" t="str">
        <f t="shared" ca="1" si="184"/>
        <v/>
      </c>
      <c r="BV18" s="126" t="str">
        <f ca="1">IFERROR(IF(VLOOKUP(BV$1,$A$7:$C$26,3,0),IF(ISNUMBER(BM18),SUMIFS('Stats Coachs'!$F$3:$F$29,'Stats Coachs'!$C$3:$C$29,VLOOKUP(BV$1,$A$7:$B$26,2,0)),""),""),"")</f>
        <v/>
      </c>
      <c r="BW18" s="83" t="str">
        <f t="shared" ca="1" si="185"/>
        <v/>
      </c>
      <c r="BX18" s="83" t="str">
        <f t="shared" ca="1" si="185"/>
        <v/>
      </c>
      <c r="BY18" s="83" t="str">
        <f t="shared" ca="1" si="185"/>
        <v/>
      </c>
      <c r="BZ18" s="83" t="str">
        <f t="shared" ca="1" si="185"/>
        <v/>
      </c>
      <c r="CA18" s="83" t="str">
        <f t="shared" ca="1" si="185"/>
        <v/>
      </c>
      <c r="CB18" s="83" t="str">
        <f t="shared" ca="1" si="185"/>
        <v/>
      </c>
      <c r="CC18" s="83" t="str">
        <f t="shared" ca="1" si="185"/>
        <v/>
      </c>
      <c r="CD18" s="83" t="str">
        <f t="shared" ca="1" si="185"/>
        <v/>
      </c>
      <c r="CE18" s="83" t="str">
        <f t="shared" ca="1" si="185"/>
        <v/>
      </c>
      <c r="CF18" s="126" t="str">
        <f ca="1">IFERROR(IF(VLOOKUP(CF$1,$A$7:$C$26,3,0),IF(ISNUMBER(BW18),SUMIFS('Stats Coachs'!$F$3:$F$29,'Stats Coachs'!$C$3:$C$29,VLOOKUP(CF$1,$A$7:$B$26,2,0)),""),""),"")</f>
        <v/>
      </c>
      <c r="CG18" s="83" t="str">
        <f t="shared" ca="1" si="186"/>
        <v/>
      </c>
      <c r="CH18" s="83" t="str">
        <f t="shared" ca="1" si="186"/>
        <v/>
      </c>
      <c r="CI18" s="83" t="str">
        <f t="shared" ca="1" si="186"/>
        <v/>
      </c>
      <c r="CJ18" s="83" t="str">
        <f t="shared" ca="1" si="186"/>
        <v/>
      </c>
      <c r="CK18" s="83" t="str">
        <f t="shared" ca="1" si="186"/>
        <v/>
      </c>
      <c r="CL18" s="83" t="str">
        <f t="shared" ca="1" si="186"/>
        <v/>
      </c>
      <c r="CM18" s="83" t="str">
        <f t="shared" ca="1" si="186"/>
        <v/>
      </c>
      <c r="CN18" s="83" t="str">
        <f t="shared" ca="1" si="186"/>
        <v/>
      </c>
      <c r="CO18" s="83" t="str">
        <f t="shared" ca="1" si="186"/>
        <v/>
      </c>
      <c r="CP18" s="126" t="str">
        <f ca="1">IFERROR(IF(VLOOKUP(CP$1,$A$7:$C$26,3,0),IF(ISNUMBER(CG18),SUMIFS('Stats Coachs'!$F$3:$F$29,'Stats Coachs'!$C$3:$C$29,VLOOKUP(CP$1,$A$7:$B$26,2,0)),""),""),"")</f>
        <v/>
      </c>
      <c r="CQ18" s="83" t="str">
        <f t="shared" ca="1" si="187"/>
        <v/>
      </c>
      <c r="CR18" s="83" t="str">
        <f t="shared" ca="1" si="187"/>
        <v/>
      </c>
      <c r="CS18" s="83" t="str">
        <f t="shared" ca="1" si="187"/>
        <v/>
      </c>
      <c r="CT18" s="83" t="str">
        <f t="shared" ca="1" si="187"/>
        <v/>
      </c>
      <c r="CU18" s="83" t="str">
        <f t="shared" ca="1" si="187"/>
        <v/>
      </c>
      <c r="CV18" s="83" t="str">
        <f t="shared" ca="1" si="187"/>
        <v/>
      </c>
      <c r="CW18" s="83" t="str">
        <f t="shared" ca="1" si="187"/>
        <v/>
      </c>
      <c r="CX18" s="83" t="str">
        <f t="shared" ca="1" si="187"/>
        <v/>
      </c>
      <c r="CY18" s="83" t="str">
        <f t="shared" ca="1" si="187"/>
        <v/>
      </c>
      <c r="CZ18" s="126" t="str">
        <f ca="1">IFERROR(IF(VLOOKUP(CZ$1,$A$7:$C$26,3,0),IF(ISNUMBER(CQ18),SUMIFS('Stats Coachs'!$F$3:$F$29,'Stats Coachs'!$C$3:$C$29,VLOOKUP(CZ$1,$A$7:$B$26,2,0)),""),""),"")</f>
        <v/>
      </c>
      <c r="DA18" s="83" t="str">
        <f t="shared" ca="1" si="188"/>
        <v/>
      </c>
      <c r="DB18" s="83" t="str">
        <f t="shared" ca="1" si="188"/>
        <v/>
      </c>
      <c r="DC18" s="83" t="str">
        <f t="shared" ca="1" si="188"/>
        <v/>
      </c>
      <c r="DD18" s="83" t="str">
        <f t="shared" ca="1" si="188"/>
        <v/>
      </c>
      <c r="DE18" s="83" t="str">
        <f t="shared" ca="1" si="188"/>
        <v/>
      </c>
      <c r="DF18" s="83" t="str">
        <f t="shared" ca="1" si="188"/>
        <v/>
      </c>
      <c r="DG18" s="83" t="str">
        <f t="shared" ca="1" si="188"/>
        <v/>
      </c>
      <c r="DH18" s="83" t="str">
        <f t="shared" ca="1" si="188"/>
        <v/>
      </c>
      <c r="DI18" s="83" t="str">
        <f t="shared" ca="1" si="188"/>
        <v/>
      </c>
      <c r="DJ18" s="126" t="str">
        <f ca="1">IFERROR(IF(VLOOKUP(DJ$1,$A$7:$C$26,3,0),IF(ISNUMBER(DA18),SUMIFS('Stats Coachs'!$F$3:$F$29,'Stats Coachs'!$C$3:$C$29,VLOOKUP(DJ$1,$A$7:$B$26,2,0)),""),""),"")</f>
        <v/>
      </c>
      <c r="DK18" s="83" t="str">
        <f t="shared" ca="1" si="189"/>
        <v/>
      </c>
      <c r="DL18" s="83" t="str">
        <f t="shared" ca="1" si="189"/>
        <v/>
      </c>
      <c r="DM18" s="83" t="str">
        <f t="shared" ca="1" si="189"/>
        <v/>
      </c>
      <c r="DN18" s="83" t="str">
        <f t="shared" ca="1" si="189"/>
        <v/>
      </c>
      <c r="DO18" s="83" t="str">
        <f t="shared" ca="1" si="189"/>
        <v/>
      </c>
      <c r="DP18" s="83" t="str">
        <f t="shared" ca="1" si="189"/>
        <v/>
      </c>
      <c r="DQ18" s="83" t="str">
        <f t="shared" ca="1" si="189"/>
        <v/>
      </c>
      <c r="DR18" s="83" t="str">
        <f t="shared" ca="1" si="189"/>
        <v/>
      </c>
      <c r="DS18" s="83" t="str">
        <f t="shared" ca="1" si="189"/>
        <v/>
      </c>
      <c r="DT18" s="126" t="str">
        <f ca="1">IFERROR(IF(VLOOKUP(DT$1,$A$7:$C$26,3,0),IF(ISNUMBER(DK18),SUMIFS('Stats Coachs'!$F$3:$F$29,'Stats Coachs'!$C$3:$C$29,VLOOKUP(DT$1,$A$7:$B$26,2,0)),""),""),"")</f>
        <v/>
      </c>
      <c r="DU18" s="83" t="str">
        <f t="shared" ca="1" si="190"/>
        <v/>
      </c>
      <c r="DV18" s="83" t="str">
        <f t="shared" ca="1" si="190"/>
        <v/>
      </c>
      <c r="DW18" s="83" t="str">
        <f t="shared" ca="1" si="190"/>
        <v/>
      </c>
      <c r="DX18" s="83" t="str">
        <f t="shared" ca="1" si="190"/>
        <v/>
      </c>
      <c r="DY18" s="83" t="str">
        <f t="shared" ca="1" si="190"/>
        <v/>
      </c>
      <c r="DZ18" s="83" t="str">
        <f t="shared" ca="1" si="190"/>
        <v/>
      </c>
      <c r="EA18" s="83" t="str">
        <f t="shared" ca="1" si="190"/>
        <v/>
      </c>
      <c r="EB18" s="83" t="str">
        <f t="shared" ca="1" si="190"/>
        <v/>
      </c>
      <c r="EC18" s="83" t="str">
        <f t="shared" ca="1" si="190"/>
        <v/>
      </c>
      <c r="ED18" s="126" t="str">
        <f ca="1">IFERROR(IF(VLOOKUP(ED$1,$A$7:$C$26,3,0),IF(ISNUMBER(DU18),SUMIFS('Stats Coachs'!$F$3:$F$29,'Stats Coachs'!$C$3:$C$29,VLOOKUP(ED$1,$A$7:$B$26,2,0)),""),""),"")</f>
        <v/>
      </c>
      <c r="EE18" s="83" t="str">
        <f t="shared" ca="1" si="191"/>
        <v/>
      </c>
      <c r="EF18" s="83" t="str">
        <f t="shared" ca="1" si="191"/>
        <v/>
      </c>
      <c r="EG18" s="83" t="str">
        <f t="shared" ca="1" si="191"/>
        <v/>
      </c>
      <c r="EH18" s="83" t="str">
        <f t="shared" ca="1" si="191"/>
        <v/>
      </c>
      <c r="EI18" s="83" t="str">
        <f t="shared" ca="1" si="191"/>
        <v/>
      </c>
      <c r="EJ18" s="83" t="str">
        <f t="shared" ca="1" si="191"/>
        <v/>
      </c>
      <c r="EK18" s="83" t="str">
        <f t="shared" ca="1" si="191"/>
        <v/>
      </c>
      <c r="EL18" s="83" t="str">
        <f t="shared" ca="1" si="191"/>
        <v/>
      </c>
      <c r="EM18" s="83" t="str">
        <f t="shared" ca="1" si="191"/>
        <v/>
      </c>
      <c r="EN18" s="126" t="str">
        <f ca="1">IFERROR(IF(VLOOKUP(EN$1,$A$7:$C$26,3,0),IF(ISNUMBER(EE18),SUMIFS('Stats Coachs'!$F$3:$F$29,'Stats Coachs'!$C$3:$C$29,VLOOKUP(EN$1,$A$7:$B$26,2,0)),""),""),"")</f>
        <v/>
      </c>
      <c r="EO18" s="83" t="str">
        <f t="shared" ca="1" si="192"/>
        <v/>
      </c>
      <c r="EP18" s="83" t="str">
        <f t="shared" ca="1" si="192"/>
        <v/>
      </c>
      <c r="EQ18" s="83" t="str">
        <f t="shared" ca="1" si="192"/>
        <v/>
      </c>
      <c r="ER18" s="83" t="str">
        <f t="shared" ca="1" si="192"/>
        <v/>
      </c>
      <c r="ES18" s="83" t="str">
        <f t="shared" ca="1" si="192"/>
        <v/>
      </c>
      <c r="ET18" s="83" t="str">
        <f t="shared" ca="1" si="192"/>
        <v/>
      </c>
      <c r="EU18" s="83" t="str">
        <f t="shared" ca="1" si="192"/>
        <v/>
      </c>
      <c r="EV18" s="83" t="str">
        <f t="shared" ca="1" si="192"/>
        <v/>
      </c>
      <c r="EW18" s="83" t="str">
        <f t="shared" ca="1" si="192"/>
        <v/>
      </c>
      <c r="EX18" s="126" t="str">
        <f ca="1">IFERROR(IF(VLOOKUP(EX$1,$A$7:$C$26,3,0),IF(ISNUMBER(EO18),SUMIFS('Stats Coachs'!$F$3:$F$29,'Stats Coachs'!$C$3:$C$29,VLOOKUP(EX$1,$A$7:$B$26,2,0)),""),""),"")</f>
        <v/>
      </c>
      <c r="EY18" s="83" t="str">
        <f t="shared" ca="1" si="193"/>
        <v/>
      </c>
      <c r="EZ18" s="83" t="str">
        <f t="shared" ca="1" si="193"/>
        <v/>
      </c>
      <c r="FA18" s="83" t="str">
        <f t="shared" ca="1" si="193"/>
        <v/>
      </c>
      <c r="FB18" s="83" t="str">
        <f t="shared" ca="1" si="193"/>
        <v/>
      </c>
      <c r="FC18" s="83" t="str">
        <f t="shared" ca="1" si="193"/>
        <v/>
      </c>
      <c r="FD18" s="83" t="str">
        <f t="shared" ca="1" si="193"/>
        <v/>
      </c>
      <c r="FE18" s="83" t="str">
        <f t="shared" ca="1" si="193"/>
        <v/>
      </c>
      <c r="FF18" s="83" t="str">
        <f t="shared" ca="1" si="193"/>
        <v/>
      </c>
      <c r="FG18" s="83" t="str">
        <f t="shared" ca="1" si="193"/>
        <v/>
      </c>
      <c r="FH18" s="126" t="str">
        <f ca="1">IFERROR(IF(VLOOKUP(FH$1,$A$7:$C$26,3,0),IF(ISNUMBER(EY18),SUMIFS('Stats Coachs'!$F$3:$F$29,'Stats Coachs'!$C$3:$C$29,VLOOKUP(FH$1,$A$7:$B$26,2,0)),""),""),"")</f>
        <v/>
      </c>
      <c r="FI18" s="83" t="str">
        <f t="shared" ca="1" si="194"/>
        <v/>
      </c>
      <c r="FJ18" s="83" t="str">
        <f t="shared" ca="1" si="194"/>
        <v/>
      </c>
      <c r="FK18" s="83" t="str">
        <f t="shared" ca="1" si="194"/>
        <v/>
      </c>
      <c r="FL18" s="83" t="str">
        <f t="shared" ca="1" si="194"/>
        <v/>
      </c>
      <c r="FM18" s="83" t="str">
        <f t="shared" ca="1" si="194"/>
        <v/>
      </c>
      <c r="FN18" s="83" t="str">
        <f t="shared" ca="1" si="194"/>
        <v/>
      </c>
      <c r="FO18" s="83" t="str">
        <f t="shared" ca="1" si="194"/>
        <v/>
      </c>
      <c r="FP18" s="83" t="str">
        <f t="shared" ca="1" si="194"/>
        <v/>
      </c>
      <c r="FQ18" s="83" t="str">
        <f t="shared" ca="1" si="194"/>
        <v/>
      </c>
      <c r="FR18" s="126" t="str">
        <f ca="1">IFERROR(IF(VLOOKUP(FR$1,$A$7:$C$26,3,0),IF(ISNUMBER(FI18),SUMIFS('Stats Coachs'!$F$3:$F$29,'Stats Coachs'!$C$3:$C$29,VLOOKUP(FR$1,$A$7:$B$26,2,0)),""),""),"")</f>
        <v/>
      </c>
      <c r="FS18" s="83" t="str">
        <f t="shared" ca="1" si="195"/>
        <v/>
      </c>
      <c r="FT18" s="83" t="str">
        <f t="shared" ca="1" si="195"/>
        <v/>
      </c>
      <c r="FU18" s="83" t="str">
        <f t="shared" ca="1" si="195"/>
        <v/>
      </c>
      <c r="FV18" s="83" t="str">
        <f t="shared" ca="1" si="195"/>
        <v/>
      </c>
      <c r="FW18" s="83" t="str">
        <f t="shared" ca="1" si="195"/>
        <v/>
      </c>
      <c r="FX18" s="83" t="str">
        <f t="shared" ca="1" si="195"/>
        <v/>
      </c>
      <c r="FY18" s="83" t="str">
        <f t="shared" ca="1" si="195"/>
        <v/>
      </c>
      <c r="FZ18" s="83" t="str">
        <f t="shared" ca="1" si="195"/>
        <v/>
      </c>
      <c r="GA18" s="83" t="str">
        <f t="shared" ca="1" si="195"/>
        <v/>
      </c>
      <c r="GB18" s="126" t="str">
        <f ca="1">IFERROR(IF(VLOOKUP(GB$1,$A$7:$C$26,3,0),IF(ISNUMBER(FS18),SUMIFS('Stats Coachs'!$F$3:$F$29,'Stats Coachs'!$C$3:$C$29,VLOOKUP(GB$1,$A$7:$B$26,2,0)),""),""),"")</f>
        <v/>
      </c>
      <c r="GC18" s="83" t="str">
        <f t="shared" ca="1" si="196"/>
        <v/>
      </c>
      <c r="GD18" s="83" t="str">
        <f t="shared" ca="1" si="196"/>
        <v/>
      </c>
      <c r="GE18" s="83" t="str">
        <f t="shared" ca="1" si="196"/>
        <v/>
      </c>
      <c r="GF18" s="83" t="str">
        <f t="shared" ca="1" si="196"/>
        <v/>
      </c>
      <c r="GG18" s="83" t="str">
        <f t="shared" ca="1" si="196"/>
        <v/>
      </c>
      <c r="GH18" s="83" t="str">
        <f t="shared" ca="1" si="196"/>
        <v/>
      </c>
      <c r="GI18" s="83" t="str">
        <f t="shared" ca="1" si="196"/>
        <v/>
      </c>
      <c r="GJ18" s="83" t="str">
        <f t="shared" ca="1" si="196"/>
        <v/>
      </c>
      <c r="GK18" s="83" t="str">
        <f t="shared" ca="1" si="196"/>
        <v/>
      </c>
      <c r="GL18" s="126" t="str">
        <f ca="1">IFERROR(IF(VLOOKUP(GL$1,$A$7:$C$26,3,0),IF(ISNUMBER(GC18),SUMIFS('Stats Coachs'!$F$3:$F$29,'Stats Coachs'!$C$3:$C$29,VLOOKUP(GL$1,$A$7:$B$26,2,0)),""),""),"")</f>
        <v/>
      </c>
      <c r="GM18" s="83" t="str">
        <f t="shared" ca="1" si="197"/>
        <v/>
      </c>
      <c r="GN18" s="83" t="str">
        <f t="shared" ca="1" si="197"/>
        <v/>
      </c>
      <c r="GO18" s="83" t="str">
        <f t="shared" ca="1" si="197"/>
        <v/>
      </c>
      <c r="GP18" s="83" t="str">
        <f t="shared" ca="1" si="197"/>
        <v/>
      </c>
      <c r="GQ18" s="83" t="str">
        <f t="shared" ca="1" si="197"/>
        <v/>
      </c>
      <c r="GR18" s="83" t="str">
        <f t="shared" ca="1" si="197"/>
        <v/>
      </c>
      <c r="GS18" s="83" t="str">
        <f t="shared" ca="1" si="197"/>
        <v/>
      </c>
      <c r="GT18" s="83" t="str">
        <f t="shared" ca="1" si="197"/>
        <v/>
      </c>
      <c r="GU18" s="83" t="str">
        <f t="shared" ca="1" si="197"/>
        <v/>
      </c>
      <c r="GV18" s="126" t="str">
        <f ca="1">IFERROR(IF(VLOOKUP(GV$1,$A$7:$C$26,3,0),IF(ISNUMBER(GM18),SUMIFS('Stats Coachs'!$F$3:$F$29,'Stats Coachs'!$C$3:$C$29,VLOOKUP(GV$1,$A$7:$B$26,2,0)),""),""),"")</f>
        <v/>
      </c>
      <c r="GW18" s="83" t="str">
        <f t="shared" ca="1" si="198"/>
        <v/>
      </c>
      <c r="GX18" s="83" t="str">
        <f t="shared" ca="1" si="198"/>
        <v/>
      </c>
      <c r="GY18" s="83" t="str">
        <f t="shared" ca="1" si="198"/>
        <v/>
      </c>
      <c r="GZ18" s="83" t="str">
        <f t="shared" ca="1" si="198"/>
        <v/>
      </c>
      <c r="HA18" s="83" t="str">
        <f t="shared" ca="1" si="198"/>
        <v/>
      </c>
      <c r="HB18" s="83" t="str">
        <f t="shared" ca="1" si="198"/>
        <v/>
      </c>
      <c r="HC18" s="83" t="str">
        <f t="shared" ca="1" si="198"/>
        <v/>
      </c>
      <c r="HD18" s="83" t="str">
        <f t="shared" ca="1" si="198"/>
        <v/>
      </c>
      <c r="HE18" s="83" t="str">
        <f t="shared" ca="1" si="198"/>
        <v/>
      </c>
      <c r="HF18" s="126" t="str">
        <f ca="1">IFERROR(IF(VLOOKUP(HF$1,$A$7:$C$26,3,0),IF(ISNUMBER(GW18),SUMIFS('Stats Coachs'!$F$3:$F$29,'Stats Coachs'!$C$3:$C$29,VLOOKUP(HF$1,$A$7:$B$26,2,0)),""),""),"")</f>
        <v/>
      </c>
      <c r="HG18" s="83" t="str">
        <f t="shared" ca="1" si="199"/>
        <v/>
      </c>
      <c r="HH18" s="83" t="str">
        <f t="shared" ca="1" si="199"/>
        <v/>
      </c>
      <c r="HI18" s="83" t="str">
        <f t="shared" ca="1" si="199"/>
        <v/>
      </c>
      <c r="HJ18" s="83" t="str">
        <f t="shared" ca="1" si="199"/>
        <v/>
      </c>
      <c r="HK18" s="83" t="str">
        <f t="shared" ca="1" si="199"/>
        <v/>
      </c>
      <c r="HL18" s="83" t="str">
        <f t="shared" ca="1" si="199"/>
        <v/>
      </c>
      <c r="HM18" s="83" t="str">
        <f t="shared" ca="1" si="199"/>
        <v/>
      </c>
      <c r="HN18" s="83" t="str">
        <f t="shared" ca="1" si="199"/>
        <v/>
      </c>
      <c r="HO18" s="83" t="str">
        <f t="shared" ca="1" si="199"/>
        <v/>
      </c>
      <c r="HP18" s="126" t="str">
        <f ca="1">IFERROR(IF(VLOOKUP(HP$1,$A$7:$C$26,3,0),IF(ISNUMBER(HG18),SUMIFS('Stats Coachs'!$F$3:$F$29,'Stats Coachs'!$C$3:$C$29,VLOOKUP(HP$1,$A$7:$B$26,2,0)),""),""),"")</f>
        <v/>
      </c>
      <c r="HQ18" s="83" t="str">
        <f t="shared" ca="1" si="200"/>
        <v/>
      </c>
      <c r="HR18" s="83" t="str">
        <f t="shared" ca="1" si="200"/>
        <v/>
      </c>
      <c r="HS18" s="83" t="str">
        <f t="shared" ca="1" si="200"/>
        <v/>
      </c>
      <c r="HT18" s="83" t="str">
        <f t="shared" ca="1" si="200"/>
        <v/>
      </c>
      <c r="HU18" s="83" t="str">
        <f t="shared" ca="1" si="200"/>
        <v/>
      </c>
      <c r="HV18" s="83" t="str">
        <f t="shared" ca="1" si="200"/>
        <v/>
      </c>
      <c r="HW18" s="83" t="str">
        <f t="shared" ca="1" si="200"/>
        <v/>
      </c>
      <c r="HX18" s="83" t="str">
        <f t="shared" ca="1" si="200"/>
        <v/>
      </c>
      <c r="HY18" s="83" t="str">
        <f t="shared" ca="1" si="200"/>
        <v/>
      </c>
      <c r="HZ18" s="126" t="str">
        <f ca="1">IFERROR(IF(VLOOKUP(HZ$1,$A$7:$C$26,3,0),IF(ISNUMBER(HQ18),SUMIFS('Stats Coachs'!$F$3:$F$29,'Stats Coachs'!$C$3:$C$29,VLOOKUP(HZ$1,$A$7:$B$26,2,0)),""),""),"")</f>
        <v/>
      </c>
      <c r="IA18" s="83">
        <f t="shared" ca="1" si="201"/>
        <v>4</v>
      </c>
      <c r="IB18" s="83">
        <f t="shared" ca="1" si="201"/>
        <v>1</v>
      </c>
      <c r="IC18" s="83">
        <f t="shared" ca="1" si="201"/>
        <v>3</v>
      </c>
      <c r="ID18" s="83">
        <f t="shared" ca="1" si="201"/>
        <v>205</v>
      </c>
      <c r="IE18" s="83">
        <f t="shared" ca="1" si="201"/>
        <v>51</v>
      </c>
      <c r="IF18" s="83">
        <f t="shared" ca="1" si="201"/>
        <v>0</v>
      </c>
      <c r="IG18" s="83">
        <f t="shared" ca="1" si="201"/>
        <v>0</v>
      </c>
      <c r="IH18" s="83">
        <f t="shared" ca="1" si="201"/>
        <v>0</v>
      </c>
      <c r="II18" s="83">
        <f t="shared" ca="1" si="201"/>
        <v>0</v>
      </c>
      <c r="IJ18" s="126">
        <f ca="1">IFERROR(IF(VLOOKUP(IJ$1,$A$7:$C$26,3,0),IF(ISNUMBER(IA18),SUMIFS('Stats Coachs'!$F$3:$F$29,'Stats Coachs'!$C$3:$C$29,VLOOKUP(IJ$1,$A$7:$B$26,2,0)),""),""),"")</f>
        <v>18</v>
      </c>
    </row>
    <row r="19" spans="1:244" x14ac:dyDescent="0.2">
      <c r="A19" s="213">
        <v>14</v>
      </c>
      <c r="B19" s="80" t="s">
        <v>218</v>
      </c>
      <c r="C19" s="214" t="b">
        <v>1</v>
      </c>
      <c r="E19" s="83">
        <v>16</v>
      </c>
      <c r="F19" s="86" t="str">
        <f t="shared" ca="1" si="180"/>
        <v>Douffy</v>
      </c>
      <c r="G19" s="83">
        <f t="shared" ca="1" si="170"/>
        <v>116</v>
      </c>
      <c r="H19" s="83">
        <f t="shared" ca="1" si="170"/>
        <v>83</v>
      </c>
      <c r="I19" s="83">
        <f t="shared" ca="1" si="170"/>
        <v>33</v>
      </c>
      <c r="J19" s="117">
        <f t="shared" ca="1" si="170"/>
        <v>7355</v>
      </c>
      <c r="K19" s="87">
        <f t="shared" ca="1" si="171"/>
        <v>63.5</v>
      </c>
      <c r="L19" s="83">
        <f t="shared" ca="1" si="172"/>
        <v>29</v>
      </c>
      <c r="M19" s="83">
        <f t="shared" ca="1" si="172"/>
        <v>14</v>
      </c>
      <c r="N19" s="83">
        <f t="shared" ca="1" si="172"/>
        <v>1</v>
      </c>
      <c r="O19" s="83">
        <f t="shared" ca="1" si="172"/>
        <v>0</v>
      </c>
      <c r="P19" s="114">
        <f t="shared" ca="1" si="173"/>
        <v>0.26544622425629288</v>
      </c>
      <c r="Q19" s="83">
        <f t="shared" ca="1" si="174"/>
        <v>10</v>
      </c>
      <c r="R19" s="114">
        <f t="shared" ca="1" si="175"/>
        <v>0.56038647342995174</v>
      </c>
      <c r="T19" s="88">
        <f ca="1">RANK(V19,$V$4:$V$98,0)+COUNTIFS($V$4:$V19,V19)-1</f>
        <v>33</v>
      </c>
      <c r="U19" s="84" t="str">
        <f>Listes!X19</f>
        <v>Cisco</v>
      </c>
      <c r="V19" s="89" cm="1">
        <f t="array" aca="1" ref="V19" ca="1">INDEX($W19:$AG19,$C$2)</f>
        <v>71</v>
      </c>
      <c r="W19" s="83">
        <f t="shared" ca="1" si="176"/>
        <v>71</v>
      </c>
      <c r="X19" s="83">
        <f t="shared" ca="1" si="145"/>
        <v>56</v>
      </c>
      <c r="Y19" s="83">
        <f t="shared" ca="1" si="145"/>
        <v>15</v>
      </c>
      <c r="Z19" s="83">
        <f t="shared" ca="1" si="145"/>
        <v>4890</v>
      </c>
      <c r="AA19" s="90">
        <f t="shared" ca="1" si="146"/>
        <v>68.873239436619713</v>
      </c>
      <c r="AB19" s="83">
        <f t="shared" ca="1" si="177"/>
        <v>1</v>
      </c>
      <c r="AC19" s="83">
        <f t="shared" ca="1" si="147"/>
        <v>3</v>
      </c>
      <c r="AD19" s="83">
        <f t="shared" ca="1" si="147"/>
        <v>3</v>
      </c>
      <c r="AE19" s="83">
        <f t="shared" ca="1" si="147"/>
        <v>0</v>
      </c>
      <c r="AF19" s="116">
        <f t="shared" ca="1" si="148"/>
        <v>0.16247139588100687</v>
      </c>
      <c r="AG19" s="85">
        <f t="shared" ca="1" si="178"/>
        <v>7</v>
      </c>
      <c r="AH19" s="126">
        <f t="shared" ca="1" si="179"/>
        <v>155</v>
      </c>
      <c r="AI19" s="83" t="str">
        <f t="shared" ca="1" si="181"/>
        <v/>
      </c>
      <c r="AJ19" s="83" t="str">
        <f t="shared" ca="1" si="181"/>
        <v/>
      </c>
      <c r="AK19" s="83" t="str">
        <f t="shared" ca="1" si="181"/>
        <v/>
      </c>
      <c r="AL19" s="83" t="str">
        <f t="shared" ca="1" si="181"/>
        <v/>
      </c>
      <c r="AM19" s="83" t="str">
        <f t="shared" ca="1" si="181"/>
        <v/>
      </c>
      <c r="AN19" s="83" t="str">
        <f t="shared" ca="1" si="181"/>
        <v/>
      </c>
      <c r="AO19" s="83" t="str">
        <f t="shared" ca="1" si="181"/>
        <v/>
      </c>
      <c r="AP19" s="83" t="str">
        <f t="shared" ca="1" si="181"/>
        <v/>
      </c>
      <c r="AQ19" s="83" t="str">
        <f t="shared" ca="1" si="181"/>
        <v/>
      </c>
      <c r="AR19" s="126" t="str">
        <f ca="1">IFERROR(IF(VLOOKUP(AR$1,$A$6:$C$26,3,0),IF(ISNUMBER(AI19),SUMIFS('Stats Coachs'!$F$2:$F$29,'Stats Coachs'!$C$2:$C$29,VLOOKUP(AR$1,$A$6:$B$26,2,0)),""),""),"")</f>
        <v/>
      </c>
      <c r="AS19" s="83" t="str">
        <f t="shared" ca="1" si="182"/>
        <v/>
      </c>
      <c r="AT19" s="83" t="str">
        <f t="shared" ca="1" si="182"/>
        <v/>
      </c>
      <c r="AU19" s="83" t="str">
        <f t="shared" ca="1" si="182"/>
        <v/>
      </c>
      <c r="AV19" s="83" t="str">
        <f t="shared" ca="1" si="182"/>
        <v/>
      </c>
      <c r="AW19" s="83" t="str">
        <f t="shared" ca="1" si="182"/>
        <v/>
      </c>
      <c r="AX19" s="83" t="str">
        <f t="shared" ca="1" si="182"/>
        <v/>
      </c>
      <c r="AY19" s="83" t="str">
        <f t="shared" ca="1" si="182"/>
        <v/>
      </c>
      <c r="AZ19" s="83" t="str">
        <f t="shared" ca="1" si="182"/>
        <v/>
      </c>
      <c r="BA19" s="83" t="str">
        <f t="shared" ca="1" si="182"/>
        <v/>
      </c>
      <c r="BB19" s="126" t="str">
        <f ca="1">IFERROR(IF(VLOOKUP(BB$1,$A$7:$C$26,3,0),IF(ISNUMBER(AS19),SUMIFS('Stats Coachs'!$F$3:$F$29,'Stats Coachs'!$C$3:$C$29,VLOOKUP(BB$1,$A$7:$B$26,2,0)),""),""),"")</f>
        <v/>
      </c>
      <c r="BC19" s="83" t="str">
        <f t="shared" ca="1" si="183"/>
        <v/>
      </c>
      <c r="BD19" s="83" t="str">
        <f t="shared" ca="1" si="183"/>
        <v/>
      </c>
      <c r="BE19" s="83" t="str">
        <f t="shared" ca="1" si="183"/>
        <v/>
      </c>
      <c r="BF19" s="83" t="str">
        <f t="shared" ca="1" si="183"/>
        <v/>
      </c>
      <c r="BG19" s="83" t="str">
        <f t="shared" ca="1" si="183"/>
        <v/>
      </c>
      <c r="BH19" s="83" t="str">
        <f t="shared" ca="1" si="183"/>
        <v/>
      </c>
      <c r="BI19" s="83" t="str">
        <f t="shared" ca="1" si="183"/>
        <v/>
      </c>
      <c r="BJ19" s="83" t="str">
        <f t="shared" ca="1" si="183"/>
        <v/>
      </c>
      <c r="BK19" s="83" t="str">
        <f t="shared" ca="1" si="183"/>
        <v/>
      </c>
      <c r="BL19" s="126" t="str">
        <f ca="1">IFERROR(IF(VLOOKUP(BL$1,$A$7:$C$26,3,0),IF(ISNUMBER(BC19),SUMIFS('Stats Coachs'!$F$3:$F$29,'Stats Coachs'!$C$3:$C$29,VLOOKUP(BL$1,$A$7:$B$26,2,0)),""),""),"")</f>
        <v/>
      </c>
      <c r="BM19" s="83" t="str">
        <f t="shared" ca="1" si="184"/>
        <v/>
      </c>
      <c r="BN19" s="83" t="str">
        <f t="shared" ca="1" si="184"/>
        <v/>
      </c>
      <c r="BO19" s="83" t="str">
        <f t="shared" ca="1" si="184"/>
        <v/>
      </c>
      <c r="BP19" s="83" t="str">
        <f t="shared" ca="1" si="184"/>
        <v/>
      </c>
      <c r="BQ19" s="83" t="str">
        <f t="shared" ca="1" si="184"/>
        <v/>
      </c>
      <c r="BR19" s="83" t="str">
        <f t="shared" ca="1" si="184"/>
        <v/>
      </c>
      <c r="BS19" s="83" t="str">
        <f t="shared" ca="1" si="184"/>
        <v/>
      </c>
      <c r="BT19" s="83" t="str">
        <f t="shared" ca="1" si="184"/>
        <v/>
      </c>
      <c r="BU19" s="83" t="str">
        <f t="shared" ca="1" si="184"/>
        <v/>
      </c>
      <c r="BV19" s="126" t="str">
        <f ca="1">IFERROR(IF(VLOOKUP(BV$1,$A$7:$C$26,3,0),IF(ISNUMBER(BM19),SUMIFS('Stats Coachs'!$F$3:$F$29,'Stats Coachs'!$C$3:$C$29,VLOOKUP(BV$1,$A$7:$B$26,2,0)),""),""),"")</f>
        <v/>
      </c>
      <c r="BW19" s="83" t="str">
        <f t="shared" ca="1" si="185"/>
        <v/>
      </c>
      <c r="BX19" s="83" t="str">
        <f t="shared" ca="1" si="185"/>
        <v/>
      </c>
      <c r="BY19" s="83" t="str">
        <f t="shared" ca="1" si="185"/>
        <v/>
      </c>
      <c r="BZ19" s="83" t="str">
        <f t="shared" ca="1" si="185"/>
        <v/>
      </c>
      <c r="CA19" s="83" t="str">
        <f t="shared" ca="1" si="185"/>
        <v/>
      </c>
      <c r="CB19" s="83" t="str">
        <f t="shared" ca="1" si="185"/>
        <v/>
      </c>
      <c r="CC19" s="83" t="str">
        <f t="shared" ca="1" si="185"/>
        <v/>
      </c>
      <c r="CD19" s="83" t="str">
        <f t="shared" ca="1" si="185"/>
        <v/>
      </c>
      <c r="CE19" s="83" t="str">
        <f t="shared" ca="1" si="185"/>
        <v/>
      </c>
      <c r="CF19" s="126" t="str">
        <f ca="1">IFERROR(IF(VLOOKUP(CF$1,$A$7:$C$26,3,0),IF(ISNUMBER(BW19),SUMIFS('Stats Coachs'!$F$3:$F$29,'Stats Coachs'!$C$3:$C$29,VLOOKUP(CF$1,$A$7:$B$26,2,0)),""),""),"")</f>
        <v/>
      </c>
      <c r="CG19" s="83" t="str">
        <f t="shared" ca="1" si="186"/>
        <v/>
      </c>
      <c r="CH19" s="83" t="str">
        <f t="shared" ca="1" si="186"/>
        <v/>
      </c>
      <c r="CI19" s="83" t="str">
        <f t="shared" ca="1" si="186"/>
        <v/>
      </c>
      <c r="CJ19" s="83" t="str">
        <f t="shared" ca="1" si="186"/>
        <v/>
      </c>
      <c r="CK19" s="83" t="str">
        <f t="shared" ca="1" si="186"/>
        <v/>
      </c>
      <c r="CL19" s="83" t="str">
        <f t="shared" ca="1" si="186"/>
        <v/>
      </c>
      <c r="CM19" s="83" t="str">
        <f t="shared" ca="1" si="186"/>
        <v/>
      </c>
      <c r="CN19" s="83" t="str">
        <f t="shared" ca="1" si="186"/>
        <v/>
      </c>
      <c r="CO19" s="83" t="str">
        <f t="shared" ca="1" si="186"/>
        <v/>
      </c>
      <c r="CP19" s="126" t="str">
        <f ca="1">IFERROR(IF(VLOOKUP(CP$1,$A$7:$C$26,3,0),IF(ISNUMBER(CG19),SUMIFS('Stats Coachs'!$F$3:$F$29,'Stats Coachs'!$C$3:$C$29,VLOOKUP(CP$1,$A$7:$B$26,2,0)),""),""),"")</f>
        <v/>
      </c>
      <c r="CQ19" s="83" t="str">
        <f t="shared" ca="1" si="187"/>
        <v/>
      </c>
      <c r="CR19" s="83" t="str">
        <f t="shared" ca="1" si="187"/>
        <v/>
      </c>
      <c r="CS19" s="83" t="str">
        <f t="shared" ca="1" si="187"/>
        <v/>
      </c>
      <c r="CT19" s="83" t="str">
        <f t="shared" ca="1" si="187"/>
        <v/>
      </c>
      <c r="CU19" s="83" t="str">
        <f t="shared" ca="1" si="187"/>
        <v/>
      </c>
      <c r="CV19" s="83" t="str">
        <f t="shared" ca="1" si="187"/>
        <v/>
      </c>
      <c r="CW19" s="83" t="str">
        <f t="shared" ca="1" si="187"/>
        <v/>
      </c>
      <c r="CX19" s="83" t="str">
        <f t="shared" ca="1" si="187"/>
        <v/>
      </c>
      <c r="CY19" s="83" t="str">
        <f t="shared" ca="1" si="187"/>
        <v/>
      </c>
      <c r="CZ19" s="126" t="str">
        <f ca="1">IFERROR(IF(VLOOKUP(CZ$1,$A$7:$C$26,3,0),IF(ISNUMBER(CQ19),SUMIFS('Stats Coachs'!$F$3:$F$29,'Stats Coachs'!$C$3:$C$29,VLOOKUP(CZ$1,$A$7:$B$26,2,0)),""),""),"")</f>
        <v/>
      </c>
      <c r="DA19" s="83" t="str">
        <f t="shared" ca="1" si="188"/>
        <v/>
      </c>
      <c r="DB19" s="83" t="str">
        <f t="shared" ca="1" si="188"/>
        <v/>
      </c>
      <c r="DC19" s="83" t="str">
        <f t="shared" ca="1" si="188"/>
        <v/>
      </c>
      <c r="DD19" s="83" t="str">
        <f t="shared" ca="1" si="188"/>
        <v/>
      </c>
      <c r="DE19" s="83" t="str">
        <f t="shared" ca="1" si="188"/>
        <v/>
      </c>
      <c r="DF19" s="83" t="str">
        <f t="shared" ca="1" si="188"/>
        <v/>
      </c>
      <c r="DG19" s="83" t="str">
        <f t="shared" ca="1" si="188"/>
        <v/>
      </c>
      <c r="DH19" s="83" t="str">
        <f t="shared" ca="1" si="188"/>
        <v/>
      </c>
      <c r="DI19" s="83" t="str">
        <f t="shared" ca="1" si="188"/>
        <v/>
      </c>
      <c r="DJ19" s="126" t="str">
        <f ca="1">IFERROR(IF(VLOOKUP(DJ$1,$A$7:$C$26,3,0),IF(ISNUMBER(DA19),SUMIFS('Stats Coachs'!$F$3:$F$29,'Stats Coachs'!$C$3:$C$29,VLOOKUP(DJ$1,$A$7:$B$26,2,0)),""),""),"")</f>
        <v/>
      </c>
      <c r="DK19" s="83" t="str">
        <f t="shared" ca="1" si="189"/>
        <v/>
      </c>
      <c r="DL19" s="83" t="str">
        <f t="shared" ca="1" si="189"/>
        <v/>
      </c>
      <c r="DM19" s="83" t="str">
        <f t="shared" ca="1" si="189"/>
        <v/>
      </c>
      <c r="DN19" s="83" t="str">
        <f t="shared" ca="1" si="189"/>
        <v/>
      </c>
      <c r="DO19" s="83" t="str">
        <f t="shared" ca="1" si="189"/>
        <v/>
      </c>
      <c r="DP19" s="83" t="str">
        <f t="shared" ca="1" si="189"/>
        <v/>
      </c>
      <c r="DQ19" s="83" t="str">
        <f t="shared" ca="1" si="189"/>
        <v/>
      </c>
      <c r="DR19" s="83" t="str">
        <f t="shared" ca="1" si="189"/>
        <v/>
      </c>
      <c r="DS19" s="83" t="str">
        <f t="shared" ca="1" si="189"/>
        <v/>
      </c>
      <c r="DT19" s="126" t="str">
        <f ca="1">IFERROR(IF(VLOOKUP(DT$1,$A$7:$C$26,3,0),IF(ISNUMBER(DK19),SUMIFS('Stats Coachs'!$F$3:$F$29,'Stats Coachs'!$C$3:$C$29,VLOOKUP(DT$1,$A$7:$B$26,2,0)),""),""),"")</f>
        <v/>
      </c>
      <c r="DU19" s="83" t="str">
        <f t="shared" ca="1" si="190"/>
        <v/>
      </c>
      <c r="DV19" s="83" t="str">
        <f t="shared" ca="1" si="190"/>
        <v/>
      </c>
      <c r="DW19" s="83" t="str">
        <f t="shared" ca="1" si="190"/>
        <v/>
      </c>
      <c r="DX19" s="83" t="str">
        <f t="shared" ca="1" si="190"/>
        <v/>
      </c>
      <c r="DY19" s="83" t="str">
        <f t="shared" ca="1" si="190"/>
        <v/>
      </c>
      <c r="DZ19" s="83" t="str">
        <f t="shared" ca="1" si="190"/>
        <v/>
      </c>
      <c r="EA19" s="83" t="str">
        <f t="shared" ca="1" si="190"/>
        <v/>
      </c>
      <c r="EB19" s="83" t="str">
        <f t="shared" ca="1" si="190"/>
        <v/>
      </c>
      <c r="EC19" s="83" t="str">
        <f t="shared" ca="1" si="190"/>
        <v/>
      </c>
      <c r="ED19" s="126" t="str">
        <f ca="1">IFERROR(IF(VLOOKUP(ED$1,$A$7:$C$26,3,0),IF(ISNUMBER(DU19),SUMIFS('Stats Coachs'!$F$3:$F$29,'Stats Coachs'!$C$3:$C$29,VLOOKUP(ED$1,$A$7:$B$26,2,0)),""),""),"")</f>
        <v/>
      </c>
      <c r="EE19" s="83" t="str">
        <f t="shared" ca="1" si="191"/>
        <v/>
      </c>
      <c r="EF19" s="83" t="str">
        <f t="shared" ca="1" si="191"/>
        <v/>
      </c>
      <c r="EG19" s="83" t="str">
        <f t="shared" ca="1" si="191"/>
        <v/>
      </c>
      <c r="EH19" s="83" t="str">
        <f t="shared" ca="1" si="191"/>
        <v/>
      </c>
      <c r="EI19" s="83" t="str">
        <f t="shared" ca="1" si="191"/>
        <v/>
      </c>
      <c r="EJ19" s="83" t="str">
        <f t="shared" ca="1" si="191"/>
        <v/>
      </c>
      <c r="EK19" s="83" t="str">
        <f t="shared" ca="1" si="191"/>
        <v/>
      </c>
      <c r="EL19" s="83" t="str">
        <f t="shared" ca="1" si="191"/>
        <v/>
      </c>
      <c r="EM19" s="83" t="str">
        <f t="shared" ca="1" si="191"/>
        <v/>
      </c>
      <c r="EN19" s="126" t="str">
        <f ca="1">IFERROR(IF(VLOOKUP(EN$1,$A$7:$C$26,3,0),IF(ISNUMBER(EE19),SUMIFS('Stats Coachs'!$F$3:$F$29,'Stats Coachs'!$C$3:$C$29,VLOOKUP(EN$1,$A$7:$B$26,2,0)),""),""),"")</f>
        <v/>
      </c>
      <c r="EO19" s="83" t="str">
        <f t="shared" ca="1" si="192"/>
        <v/>
      </c>
      <c r="EP19" s="83" t="str">
        <f t="shared" ca="1" si="192"/>
        <v/>
      </c>
      <c r="EQ19" s="83" t="str">
        <f t="shared" ca="1" si="192"/>
        <v/>
      </c>
      <c r="ER19" s="83" t="str">
        <f t="shared" ca="1" si="192"/>
        <v/>
      </c>
      <c r="ES19" s="83" t="str">
        <f t="shared" ca="1" si="192"/>
        <v/>
      </c>
      <c r="ET19" s="83" t="str">
        <f t="shared" ca="1" si="192"/>
        <v/>
      </c>
      <c r="EU19" s="83" t="str">
        <f t="shared" ca="1" si="192"/>
        <v/>
      </c>
      <c r="EV19" s="83" t="str">
        <f t="shared" ca="1" si="192"/>
        <v/>
      </c>
      <c r="EW19" s="83" t="str">
        <f t="shared" ca="1" si="192"/>
        <v/>
      </c>
      <c r="EX19" s="126" t="str">
        <f ca="1">IFERROR(IF(VLOOKUP(EX$1,$A$7:$C$26,3,0),IF(ISNUMBER(EO19),SUMIFS('Stats Coachs'!$F$3:$F$29,'Stats Coachs'!$C$3:$C$29,VLOOKUP(EX$1,$A$7:$B$26,2,0)),""),""),"")</f>
        <v/>
      </c>
      <c r="EY19" s="83">
        <f t="shared" ca="1" si="193"/>
        <v>5</v>
      </c>
      <c r="EZ19" s="83">
        <f t="shared" ca="1" si="193"/>
        <v>3</v>
      </c>
      <c r="FA19" s="83">
        <f t="shared" ca="1" si="193"/>
        <v>2</v>
      </c>
      <c r="FB19" s="83">
        <f t="shared" ca="1" si="193"/>
        <v>295</v>
      </c>
      <c r="FC19" s="83">
        <f t="shared" ca="1" si="193"/>
        <v>59</v>
      </c>
      <c r="FD19" s="83">
        <f t="shared" ca="1" si="193"/>
        <v>0</v>
      </c>
      <c r="FE19" s="83">
        <f t="shared" ca="1" si="193"/>
        <v>0</v>
      </c>
      <c r="FF19" s="83">
        <f t="shared" ca="1" si="193"/>
        <v>0</v>
      </c>
      <c r="FG19" s="83">
        <f t="shared" ca="1" si="193"/>
        <v>0</v>
      </c>
      <c r="FH19" s="126">
        <f ca="1">IFERROR(IF(VLOOKUP(FH$1,$A$7:$C$26,3,0),IF(ISNUMBER(EY19),SUMIFS('Stats Coachs'!$F$3:$F$29,'Stats Coachs'!$C$3:$C$29,VLOOKUP(FH$1,$A$7:$B$26,2,0)),""),""),"")</f>
        <v>27</v>
      </c>
      <c r="FI19" s="83" t="str">
        <f t="shared" ca="1" si="194"/>
        <v/>
      </c>
      <c r="FJ19" s="83" t="str">
        <f t="shared" ca="1" si="194"/>
        <v/>
      </c>
      <c r="FK19" s="83" t="str">
        <f t="shared" ca="1" si="194"/>
        <v/>
      </c>
      <c r="FL19" s="83" t="str">
        <f t="shared" ca="1" si="194"/>
        <v/>
      </c>
      <c r="FM19" s="83" t="str">
        <f t="shared" ca="1" si="194"/>
        <v/>
      </c>
      <c r="FN19" s="83" t="str">
        <f t="shared" ca="1" si="194"/>
        <v/>
      </c>
      <c r="FO19" s="83" t="str">
        <f t="shared" ca="1" si="194"/>
        <v/>
      </c>
      <c r="FP19" s="83" t="str">
        <f t="shared" ca="1" si="194"/>
        <v/>
      </c>
      <c r="FQ19" s="83" t="str">
        <f t="shared" ca="1" si="194"/>
        <v/>
      </c>
      <c r="FR19" s="126" t="str">
        <f ca="1">IFERROR(IF(VLOOKUP(FR$1,$A$7:$C$26,3,0),IF(ISNUMBER(FI19),SUMIFS('Stats Coachs'!$F$3:$F$29,'Stats Coachs'!$C$3:$C$29,VLOOKUP(FR$1,$A$7:$B$26,2,0)),""),""),"")</f>
        <v/>
      </c>
      <c r="FS19" s="83">
        <f t="shared" ca="1" si="195"/>
        <v>16</v>
      </c>
      <c r="FT19" s="83">
        <f t="shared" ca="1" si="195"/>
        <v>13</v>
      </c>
      <c r="FU19" s="83">
        <f t="shared" ca="1" si="195"/>
        <v>3</v>
      </c>
      <c r="FV19" s="83">
        <f t="shared" ca="1" si="195"/>
        <v>1155</v>
      </c>
      <c r="FW19" s="83">
        <f t="shared" ca="1" si="195"/>
        <v>72</v>
      </c>
      <c r="FX19" s="83">
        <f t="shared" ca="1" si="195"/>
        <v>1</v>
      </c>
      <c r="FY19" s="83">
        <f t="shared" ca="1" si="195"/>
        <v>0</v>
      </c>
      <c r="FZ19" s="83">
        <f t="shared" ca="1" si="195"/>
        <v>2</v>
      </c>
      <c r="GA19" s="83">
        <f t="shared" ca="1" si="195"/>
        <v>0</v>
      </c>
      <c r="GB19" s="126">
        <f ca="1">IFERROR(IF(VLOOKUP(GB$1,$A$7:$C$26,3,0),IF(ISNUMBER(FS19),SUMIFS('Stats Coachs'!$F$3:$F$29,'Stats Coachs'!$C$3:$C$29,VLOOKUP(GB$1,$A$7:$B$26,2,0)),""),""),"")</f>
        <v>25</v>
      </c>
      <c r="GC19" s="83">
        <f t="shared" ca="1" si="196"/>
        <v>7</v>
      </c>
      <c r="GD19" s="83">
        <f t="shared" ca="1" si="196"/>
        <v>6</v>
      </c>
      <c r="GE19" s="83">
        <f t="shared" ca="1" si="196"/>
        <v>1</v>
      </c>
      <c r="GF19" s="83">
        <f t="shared" ca="1" si="196"/>
        <v>520</v>
      </c>
      <c r="GG19" s="83" t="str">
        <f t="shared" ca="1" si="196"/>
        <v>74.5</v>
      </c>
      <c r="GH19" s="83">
        <f t="shared" ca="1" si="196"/>
        <v>0</v>
      </c>
      <c r="GI19" s="83">
        <f t="shared" ca="1" si="196"/>
        <v>0</v>
      </c>
      <c r="GJ19" s="83">
        <f t="shared" ca="1" si="196"/>
        <v>0</v>
      </c>
      <c r="GK19" s="83">
        <f t="shared" ca="1" si="196"/>
        <v>0</v>
      </c>
      <c r="GL19" s="126">
        <f ca="1">IFERROR(IF(VLOOKUP(GL$1,$A$7:$C$26,3,0),IF(ISNUMBER(GC19),SUMIFS('Stats Coachs'!$F$3:$F$29,'Stats Coachs'!$C$3:$C$29,VLOOKUP(GL$1,$A$7:$B$26,2,0)),""),""),"")</f>
        <v>22</v>
      </c>
      <c r="GM19" s="83">
        <f t="shared" ca="1" si="197"/>
        <v>12</v>
      </c>
      <c r="GN19" s="83">
        <f t="shared" ca="1" si="197"/>
        <v>8</v>
      </c>
      <c r="GO19" s="83">
        <f t="shared" ca="1" si="197"/>
        <v>4</v>
      </c>
      <c r="GP19" s="83">
        <f t="shared" ca="1" si="197"/>
        <v>670</v>
      </c>
      <c r="GQ19" s="83">
        <f t="shared" ca="1" si="197"/>
        <v>56</v>
      </c>
      <c r="GR19" s="83">
        <f t="shared" ca="1" si="197"/>
        <v>0</v>
      </c>
      <c r="GS19" s="83">
        <f t="shared" ca="1" si="197"/>
        <v>0</v>
      </c>
      <c r="GT19" s="83">
        <f t="shared" ca="1" si="197"/>
        <v>1</v>
      </c>
      <c r="GU19" s="83">
        <f t="shared" ca="1" si="197"/>
        <v>0</v>
      </c>
      <c r="GV19" s="126">
        <f ca="1">IFERROR(IF(VLOOKUP(GV$1,$A$7:$C$26,3,0),IF(ISNUMBER(GM19),SUMIFS('Stats Coachs'!$F$3:$F$29,'Stats Coachs'!$C$3:$C$29,VLOOKUP(GV$1,$A$7:$B$26,2,0)),""),""),"")</f>
        <v>22</v>
      </c>
      <c r="GW19" s="83">
        <f t="shared" ca="1" si="198"/>
        <v>16</v>
      </c>
      <c r="GX19" s="83">
        <f t="shared" ca="1" si="198"/>
        <v>14</v>
      </c>
      <c r="GY19" s="83">
        <f t="shared" ca="1" si="198"/>
        <v>2</v>
      </c>
      <c r="GZ19" s="83">
        <f t="shared" ca="1" si="198"/>
        <v>1145</v>
      </c>
      <c r="HA19" s="83" t="str">
        <f t="shared" ca="1" si="198"/>
        <v>71.5</v>
      </c>
      <c r="HB19" s="83">
        <f t="shared" ca="1" si="198"/>
        <v>0</v>
      </c>
      <c r="HC19" s="83">
        <f t="shared" ca="1" si="198"/>
        <v>2</v>
      </c>
      <c r="HD19" s="83">
        <f t="shared" ca="1" si="198"/>
        <v>0</v>
      </c>
      <c r="HE19" s="83">
        <f t="shared" ca="1" si="198"/>
        <v>0</v>
      </c>
      <c r="HF19" s="126">
        <f ca="1">IFERROR(IF(VLOOKUP(HF$1,$A$7:$C$26,3,0),IF(ISNUMBER(GW19),SUMIFS('Stats Coachs'!$F$3:$F$29,'Stats Coachs'!$C$3:$C$29,VLOOKUP(HF$1,$A$7:$B$26,2,0)),""),""),"")</f>
        <v>21</v>
      </c>
      <c r="HG19" s="83" t="str">
        <f t="shared" ca="1" si="199"/>
        <v/>
      </c>
      <c r="HH19" s="83" t="str">
        <f t="shared" ca="1" si="199"/>
        <v/>
      </c>
      <c r="HI19" s="83" t="str">
        <f t="shared" ca="1" si="199"/>
        <v/>
      </c>
      <c r="HJ19" s="83" t="str">
        <f t="shared" ca="1" si="199"/>
        <v/>
      </c>
      <c r="HK19" s="83" t="str">
        <f t="shared" ca="1" si="199"/>
        <v/>
      </c>
      <c r="HL19" s="83" t="str">
        <f t="shared" ca="1" si="199"/>
        <v/>
      </c>
      <c r="HM19" s="83" t="str">
        <f t="shared" ca="1" si="199"/>
        <v/>
      </c>
      <c r="HN19" s="83" t="str">
        <f t="shared" ca="1" si="199"/>
        <v/>
      </c>
      <c r="HO19" s="83" t="str">
        <f t="shared" ca="1" si="199"/>
        <v/>
      </c>
      <c r="HP19" s="126" t="str">
        <f ca="1">IFERROR(IF(VLOOKUP(HP$1,$A$7:$C$26,3,0),IF(ISNUMBER(HG19),SUMIFS('Stats Coachs'!$F$3:$F$29,'Stats Coachs'!$C$3:$C$29,VLOOKUP(HP$1,$A$7:$B$26,2,0)),""),""),"")</f>
        <v/>
      </c>
      <c r="HQ19" s="83">
        <f t="shared" ca="1" si="200"/>
        <v>6</v>
      </c>
      <c r="HR19" s="83">
        <f t="shared" ca="1" si="200"/>
        <v>3</v>
      </c>
      <c r="HS19" s="83">
        <f t="shared" ca="1" si="200"/>
        <v>3</v>
      </c>
      <c r="HT19" s="83">
        <f t="shared" ca="1" si="200"/>
        <v>340</v>
      </c>
      <c r="HU19" s="83" t="str">
        <f t="shared" ca="1" si="200"/>
        <v>56.5</v>
      </c>
      <c r="HV19" s="83">
        <f t="shared" ca="1" si="200"/>
        <v>0</v>
      </c>
      <c r="HW19" s="83">
        <f t="shared" ca="1" si="200"/>
        <v>0</v>
      </c>
      <c r="HX19" s="83">
        <f t="shared" ca="1" si="200"/>
        <v>0</v>
      </c>
      <c r="HY19" s="83">
        <f t="shared" ca="1" si="200"/>
        <v>0</v>
      </c>
      <c r="HZ19" s="126">
        <f ca="1">IFERROR(IF(VLOOKUP(HZ$1,$A$7:$C$26,3,0),IF(ISNUMBER(HQ19),SUMIFS('Stats Coachs'!$F$3:$F$29,'Stats Coachs'!$C$3:$C$29,VLOOKUP(HZ$1,$A$7:$B$26,2,0)),""),""),"")</f>
        <v>20</v>
      </c>
      <c r="IA19" s="83">
        <f t="shared" ca="1" si="201"/>
        <v>9</v>
      </c>
      <c r="IB19" s="83">
        <f t="shared" ca="1" si="201"/>
        <v>9</v>
      </c>
      <c r="IC19" s="83">
        <f t="shared" ca="1" si="201"/>
        <v>0</v>
      </c>
      <c r="ID19" s="83">
        <f t="shared" ca="1" si="201"/>
        <v>765</v>
      </c>
      <c r="IE19" s="83">
        <f t="shared" ca="1" si="201"/>
        <v>85</v>
      </c>
      <c r="IF19" s="83">
        <f t="shared" ca="1" si="201"/>
        <v>0</v>
      </c>
      <c r="IG19" s="83">
        <f t="shared" ca="1" si="201"/>
        <v>1</v>
      </c>
      <c r="IH19" s="83">
        <f t="shared" ca="1" si="201"/>
        <v>0</v>
      </c>
      <c r="II19" s="83">
        <f t="shared" ca="1" si="201"/>
        <v>0</v>
      </c>
      <c r="IJ19" s="126">
        <f ca="1">IFERROR(IF(VLOOKUP(IJ$1,$A$7:$C$26,3,0),IF(ISNUMBER(IA19),SUMIFS('Stats Coachs'!$F$3:$F$29,'Stats Coachs'!$C$3:$C$29,VLOOKUP(IJ$1,$A$7:$B$26,2,0)),""),""),"")</f>
        <v>18</v>
      </c>
    </row>
    <row r="20" spans="1:244" x14ac:dyDescent="0.2">
      <c r="A20" s="213">
        <v>15</v>
      </c>
      <c r="B20" s="80" t="s">
        <v>219</v>
      </c>
      <c r="C20" s="214" t="b">
        <v>1</v>
      </c>
      <c r="E20" s="83">
        <v>17</v>
      </c>
      <c r="F20" s="86" t="str">
        <f t="shared" ca="1" si="180"/>
        <v>Fayyaz</v>
      </c>
      <c r="G20" s="83">
        <f t="shared" ca="1" si="170"/>
        <v>107</v>
      </c>
      <c r="H20" s="83">
        <f t="shared" ca="1" si="170"/>
        <v>105</v>
      </c>
      <c r="I20" s="83">
        <f t="shared" ca="1" si="170"/>
        <v>2</v>
      </c>
      <c r="J20" s="117">
        <f t="shared" ca="1" si="170"/>
        <v>9615</v>
      </c>
      <c r="K20" s="87">
        <f t="shared" ca="1" si="171"/>
        <v>90</v>
      </c>
      <c r="L20" s="83">
        <f t="shared" ca="1" si="172"/>
        <v>0</v>
      </c>
      <c r="M20" s="83">
        <f t="shared" ca="1" si="172"/>
        <v>2</v>
      </c>
      <c r="N20" s="83">
        <f t="shared" ca="1" si="172"/>
        <v>6</v>
      </c>
      <c r="O20" s="83">
        <f t="shared" ca="1" si="172"/>
        <v>0</v>
      </c>
      <c r="P20" s="114">
        <f t="shared" ca="1" si="173"/>
        <v>0.24485125858123569</v>
      </c>
      <c r="Q20" s="83">
        <f t="shared" ca="1" si="174"/>
        <v>9</v>
      </c>
      <c r="R20" s="114">
        <f t="shared" ca="1" si="175"/>
        <v>0.64071856287425155</v>
      </c>
      <c r="T20" s="88">
        <f ca="1">RANK(V20,$V$4:$V$98,0)+COUNTIFS($V$4:$V20,V20)-1</f>
        <v>8</v>
      </c>
      <c r="U20" s="84" t="str">
        <f>Listes!X20</f>
        <v>Cla</v>
      </c>
      <c r="V20" s="89" cm="1">
        <f t="array" aca="1" ref="V20" ca="1">INDEX($W20:$AG20,$C$2)</f>
        <v>165</v>
      </c>
      <c r="W20" s="83">
        <f t="shared" ca="1" si="176"/>
        <v>165</v>
      </c>
      <c r="X20" s="83">
        <f t="shared" ca="1" si="176"/>
        <v>132</v>
      </c>
      <c r="Y20" s="83">
        <f t="shared" ca="1" si="176"/>
        <v>33</v>
      </c>
      <c r="Z20" s="83">
        <f t="shared" ca="1" si="176"/>
        <v>12120</v>
      </c>
      <c r="AA20" s="90">
        <f t="shared" ca="1" si="146"/>
        <v>73.454545454545453</v>
      </c>
      <c r="AB20" s="83">
        <f t="shared" ca="1" si="177"/>
        <v>2</v>
      </c>
      <c r="AC20" s="83">
        <f t="shared" ca="1" si="177"/>
        <v>19</v>
      </c>
      <c r="AD20" s="83">
        <f t="shared" ca="1" si="177"/>
        <v>20</v>
      </c>
      <c r="AE20" s="83">
        <f t="shared" ca="1" si="177"/>
        <v>0</v>
      </c>
      <c r="AF20" s="116">
        <f t="shared" ca="1" si="148"/>
        <v>0.37757437070938216</v>
      </c>
      <c r="AG20" s="85">
        <f t="shared" ca="1" si="178"/>
        <v>13</v>
      </c>
      <c r="AH20" s="126">
        <f t="shared" ca="1" si="179"/>
        <v>263</v>
      </c>
      <c r="AI20" s="83">
        <f t="shared" ca="1" si="181"/>
        <v>15</v>
      </c>
      <c r="AJ20" s="83">
        <f t="shared" ca="1" si="181"/>
        <v>14</v>
      </c>
      <c r="AK20" s="83">
        <f t="shared" ca="1" si="181"/>
        <v>1</v>
      </c>
      <c r="AL20" s="83">
        <f t="shared" ca="1" si="181"/>
        <v>1200</v>
      </c>
      <c r="AM20" s="83">
        <f t="shared" ca="1" si="181"/>
        <v>80</v>
      </c>
      <c r="AN20" s="83">
        <f t="shared" ca="1" si="181"/>
        <v>0</v>
      </c>
      <c r="AO20" s="83">
        <f t="shared" ca="1" si="181"/>
        <v>0</v>
      </c>
      <c r="AP20" s="83">
        <f t="shared" ca="1" si="181"/>
        <v>5</v>
      </c>
      <c r="AQ20" s="83">
        <f t="shared" ca="1" si="181"/>
        <v>0</v>
      </c>
      <c r="AR20" s="126">
        <f ca="1">IFERROR(IF(VLOOKUP(AR$1,$A$6:$C$26,3,0),IF(ISNUMBER(AI20),SUMIFS('Stats Coachs'!$F$2:$F$29,'Stats Coachs'!$C$2:$C$29,VLOOKUP(AR$1,$A$6:$B$26,2,0)),""),""),"")</f>
        <v>20</v>
      </c>
      <c r="AS20" s="83">
        <f t="shared" ca="1" si="182"/>
        <v>19</v>
      </c>
      <c r="AT20" s="83">
        <f t="shared" ca="1" si="182"/>
        <v>18</v>
      </c>
      <c r="AU20" s="83">
        <f t="shared" ca="1" si="182"/>
        <v>1</v>
      </c>
      <c r="AV20" s="83">
        <f t="shared" ca="1" si="182"/>
        <v>1525</v>
      </c>
      <c r="AW20" s="83">
        <f t="shared" ca="1" si="182"/>
        <v>80.5</v>
      </c>
      <c r="AX20" s="83">
        <f t="shared" ca="1" si="182"/>
        <v>1</v>
      </c>
      <c r="AY20" s="83">
        <f t="shared" ca="1" si="182"/>
        <v>6</v>
      </c>
      <c r="AZ20" s="83">
        <f t="shared" ca="1" si="182"/>
        <v>3</v>
      </c>
      <c r="BA20" s="83">
        <f t="shared" ca="1" si="182"/>
        <v>0</v>
      </c>
      <c r="BB20" s="126">
        <f ca="1">IFERROR(IF(VLOOKUP(BB$1,$A$7:$C$26,3,0),IF(ISNUMBER(AS20),SUMIFS('Stats Coachs'!$F$3:$F$29,'Stats Coachs'!$C$3:$C$29,VLOOKUP(BB$1,$A$7:$B$26,2,0)),""),""),"")</f>
        <v>25</v>
      </c>
      <c r="BC20" s="83">
        <f t="shared" ca="1" si="183"/>
        <v>14</v>
      </c>
      <c r="BD20" s="83">
        <f t="shared" ca="1" si="183"/>
        <v>10</v>
      </c>
      <c r="BE20" s="83">
        <f t="shared" ca="1" si="183"/>
        <v>4</v>
      </c>
      <c r="BF20" s="83">
        <f t="shared" ca="1" si="183"/>
        <v>920</v>
      </c>
      <c r="BG20" s="83">
        <f t="shared" ca="1" si="183"/>
        <v>65.5</v>
      </c>
      <c r="BH20" s="83">
        <f t="shared" ca="1" si="183"/>
        <v>0</v>
      </c>
      <c r="BI20" s="83">
        <f t="shared" ca="1" si="183"/>
        <v>1</v>
      </c>
      <c r="BJ20" s="83">
        <f t="shared" ca="1" si="183"/>
        <v>0</v>
      </c>
      <c r="BK20" s="83">
        <f t="shared" ca="1" si="183"/>
        <v>0</v>
      </c>
      <c r="BL20" s="126">
        <f ca="1">IFERROR(IF(VLOOKUP(BL$1,$A$7:$C$26,3,0),IF(ISNUMBER(BC20),SUMIFS('Stats Coachs'!$F$3:$F$29,'Stats Coachs'!$C$3:$C$29,VLOOKUP(BL$1,$A$7:$B$26,2,0)),""),""),"")</f>
        <v>22</v>
      </c>
      <c r="BM20" s="83">
        <f t="shared" ca="1" si="184"/>
        <v>12</v>
      </c>
      <c r="BN20" s="83">
        <f t="shared" ca="1" si="184"/>
        <v>10</v>
      </c>
      <c r="BO20" s="83">
        <f t="shared" ca="1" si="184"/>
        <v>2</v>
      </c>
      <c r="BP20" s="83">
        <f t="shared" ca="1" si="184"/>
        <v>885</v>
      </c>
      <c r="BQ20" s="83">
        <f t="shared" ca="1" si="184"/>
        <v>74</v>
      </c>
      <c r="BR20" s="83">
        <f t="shared" ca="1" si="184"/>
        <v>0</v>
      </c>
      <c r="BS20" s="83">
        <f t="shared" ca="1" si="184"/>
        <v>4</v>
      </c>
      <c r="BT20" s="83">
        <f t="shared" ca="1" si="184"/>
        <v>4</v>
      </c>
      <c r="BU20" s="83">
        <f t="shared" ca="1" si="184"/>
        <v>0</v>
      </c>
      <c r="BV20" s="126">
        <f ca="1">IFERROR(IF(VLOOKUP(BV$1,$A$7:$C$26,3,0),IF(ISNUMBER(BM20),SUMIFS('Stats Coachs'!$F$3:$F$29,'Stats Coachs'!$C$3:$C$29,VLOOKUP(BV$1,$A$7:$B$26,2,0)),""),""),"")</f>
        <v>21</v>
      </c>
      <c r="BW20" s="83">
        <f t="shared" ca="1" si="185"/>
        <v>13</v>
      </c>
      <c r="BX20" s="83">
        <f t="shared" ca="1" si="185"/>
        <v>11</v>
      </c>
      <c r="BY20" s="83">
        <f t="shared" ca="1" si="185"/>
        <v>2</v>
      </c>
      <c r="BZ20" s="83">
        <f t="shared" ca="1" si="185"/>
        <v>1015</v>
      </c>
      <c r="CA20" s="83">
        <f t="shared" ca="1" si="185"/>
        <v>78</v>
      </c>
      <c r="CB20" s="83">
        <f t="shared" ca="1" si="185"/>
        <v>0</v>
      </c>
      <c r="CC20" s="83">
        <f t="shared" ca="1" si="185"/>
        <v>1</v>
      </c>
      <c r="CD20" s="83">
        <f t="shared" ca="1" si="185"/>
        <v>3</v>
      </c>
      <c r="CE20" s="83">
        <f t="shared" ca="1" si="185"/>
        <v>0</v>
      </c>
      <c r="CF20" s="126">
        <f ca="1">IFERROR(IF(VLOOKUP(CF$1,$A$7:$C$26,3,0),IF(ISNUMBER(BW20),SUMIFS('Stats Coachs'!$F$3:$F$29,'Stats Coachs'!$C$3:$C$29,VLOOKUP(CF$1,$A$7:$B$26,2,0)),""),""),"")</f>
        <v>19</v>
      </c>
      <c r="CG20" s="83">
        <f t="shared" ca="1" si="186"/>
        <v>3</v>
      </c>
      <c r="CH20" s="83">
        <f t="shared" ca="1" si="186"/>
        <v>2</v>
      </c>
      <c r="CI20" s="83">
        <f t="shared" ca="1" si="186"/>
        <v>1</v>
      </c>
      <c r="CJ20" s="83">
        <f t="shared" ca="1" si="186"/>
        <v>225</v>
      </c>
      <c r="CK20" s="83">
        <f t="shared" ca="1" si="186"/>
        <v>75</v>
      </c>
      <c r="CL20" s="83">
        <f t="shared" ca="1" si="186"/>
        <v>0</v>
      </c>
      <c r="CM20" s="83">
        <f t="shared" ca="1" si="186"/>
        <v>1</v>
      </c>
      <c r="CN20" s="83">
        <f t="shared" ca="1" si="186"/>
        <v>0</v>
      </c>
      <c r="CO20" s="83">
        <f t="shared" ca="1" si="186"/>
        <v>0</v>
      </c>
      <c r="CP20" s="126">
        <f ca="1">IFERROR(IF(VLOOKUP(CP$1,$A$7:$C$26,3,0),IF(ISNUMBER(CG20),SUMIFS('Stats Coachs'!$F$3:$F$29,'Stats Coachs'!$C$3:$C$29,VLOOKUP(CP$1,$A$7:$B$26,2,0)),""),""),"")</f>
        <v>5</v>
      </c>
      <c r="CQ20" s="83">
        <f t="shared" ca="1" si="187"/>
        <v>11</v>
      </c>
      <c r="CR20" s="83">
        <f t="shared" ca="1" si="187"/>
        <v>9</v>
      </c>
      <c r="CS20" s="83">
        <f t="shared" ca="1" si="187"/>
        <v>2</v>
      </c>
      <c r="CT20" s="83">
        <f t="shared" ca="1" si="187"/>
        <v>760</v>
      </c>
      <c r="CU20" s="83">
        <f t="shared" ca="1" si="187"/>
        <v>69</v>
      </c>
      <c r="CV20" s="83">
        <f t="shared" ca="1" si="187"/>
        <v>0</v>
      </c>
      <c r="CW20" s="83">
        <f t="shared" ca="1" si="187"/>
        <v>1</v>
      </c>
      <c r="CX20" s="83">
        <f t="shared" ca="1" si="187"/>
        <v>0</v>
      </c>
      <c r="CY20" s="83">
        <f t="shared" ca="1" si="187"/>
        <v>0</v>
      </c>
      <c r="CZ20" s="126">
        <f ca="1">IFERROR(IF(VLOOKUP(CZ$1,$A$7:$C$26,3,0),IF(ISNUMBER(CQ20),SUMIFS('Stats Coachs'!$F$3:$F$29,'Stats Coachs'!$C$3:$C$29,VLOOKUP(CZ$1,$A$7:$B$26,2,0)),""),""),"")</f>
        <v>13</v>
      </c>
      <c r="DA20" s="83">
        <f t="shared" ca="1" si="188"/>
        <v>14</v>
      </c>
      <c r="DB20" s="83">
        <f t="shared" ca="1" si="188"/>
        <v>10</v>
      </c>
      <c r="DC20" s="83">
        <f t="shared" ca="1" si="188"/>
        <v>4</v>
      </c>
      <c r="DD20" s="83">
        <f t="shared" ca="1" si="188"/>
        <v>965</v>
      </c>
      <c r="DE20" s="83">
        <f t="shared" ca="1" si="188"/>
        <v>69</v>
      </c>
      <c r="DF20" s="83">
        <f t="shared" ca="1" si="188"/>
        <v>1</v>
      </c>
      <c r="DG20" s="83">
        <f t="shared" ca="1" si="188"/>
        <v>1</v>
      </c>
      <c r="DH20" s="83">
        <f t="shared" ca="1" si="188"/>
        <v>1</v>
      </c>
      <c r="DI20" s="83">
        <f t="shared" ca="1" si="188"/>
        <v>0</v>
      </c>
      <c r="DJ20" s="126">
        <f ca="1">IFERROR(IF(VLOOKUP(DJ$1,$A$7:$C$26,3,0),IF(ISNUMBER(DA20),SUMIFS('Stats Coachs'!$F$3:$F$29,'Stats Coachs'!$C$3:$C$29,VLOOKUP(DJ$1,$A$7:$B$26,2,0)),""),""),"")</f>
        <v>18</v>
      </c>
      <c r="DK20" s="83">
        <f t="shared" ca="1" si="189"/>
        <v>14</v>
      </c>
      <c r="DL20" s="83">
        <f t="shared" ca="1" si="189"/>
        <v>11</v>
      </c>
      <c r="DM20" s="83">
        <f t="shared" ca="1" si="189"/>
        <v>3</v>
      </c>
      <c r="DN20" s="83">
        <f t="shared" ca="1" si="189"/>
        <v>1055</v>
      </c>
      <c r="DO20" s="83" t="str">
        <f t="shared" ca="1" si="189"/>
        <v>75.5</v>
      </c>
      <c r="DP20" s="83">
        <f t="shared" ca="1" si="189"/>
        <v>0</v>
      </c>
      <c r="DQ20" s="83">
        <f t="shared" ca="1" si="189"/>
        <v>0</v>
      </c>
      <c r="DR20" s="83">
        <f t="shared" ca="1" si="189"/>
        <v>1</v>
      </c>
      <c r="DS20" s="83">
        <f t="shared" ca="1" si="189"/>
        <v>0</v>
      </c>
      <c r="DT20" s="126">
        <f ca="1">IFERROR(IF(VLOOKUP(DT$1,$A$7:$C$26,3,0),IF(ISNUMBER(DK20),SUMIFS('Stats Coachs'!$F$3:$F$29,'Stats Coachs'!$C$3:$C$29,VLOOKUP(DT$1,$A$7:$B$26,2,0)),""),""),"")</f>
        <v>24</v>
      </c>
      <c r="DU20" s="83">
        <f t="shared" ca="1" si="190"/>
        <v>17</v>
      </c>
      <c r="DV20" s="83">
        <f t="shared" ca="1" si="190"/>
        <v>12</v>
      </c>
      <c r="DW20" s="83">
        <f t="shared" ca="1" si="190"/>
        <v>5</v>
      </c>
      <c r="DX20" s="83">
        <f t="shared" ca="1" si="190"/>
        <v>1195</v>
      </c>
      <c r="DY20" s="83" t="str">
        <f t="shared" ca="1" si="190"/>
        <v>70.5</v>
      </c>
      <c r="DZ20" s="83">
        <f t="shared" ca="1" si="190"/>
        <v>0</v>
      </c>
      <c r="EA20" s="83">
        <f t="shared" ca="1" si="190"/>
        <v>0</v>
      </c>
      <c r="EB20" s="83">
        <f t="shared" ca="1" si="190"/>
        <v>2</v>
      </c>
      <c r="EC20" s="83">
        <f t="shared" ca="1" si="190"/>
        <v>0</v>
      </c>
      <c r="ED20" s="126">
        <f ca="1">IFERROR(IF(VLOOKUP(ED$1,$A$7:$C$26,3,0),IF(ISNUMBER(DU20),SUMIFS('Stats Coachs'!$F$3:$F$29,'Stats Coachs'!$C$3:$C$29,VLOOKUP(ED$1,$A$7:$B$26,2,0)),""),""),"")</f>
        <v>24</v>
      </c>
      <c r="EE20" s="83">
        <f t="shared" ca="1" si="191"/>
        <v>6</v>
      </c>
      <c r="EF20" s="83">
        <f t="shared" ca="1" si="191"/>
        <v>4</v>
      </c>
      <c r="EG20" s="83">
        <f t="shared" ca="1" si="191"/>
        <v>2</v>
      </c>
      <c r="EH20" s="83">
        <f t="shared" ca="1" si="191"/>
        <v>390</v>
      </c>
      <c r="EI20" s="83">
        <f t="shared" ca="1" si="191"/>
        <v>65</v>
      </c>
      <c r="EJ20" s="83">
        <f t="shared" ca="1" si="191"/>
        <v>0</v>
      </c>
      <c r="EK20" s="83">
        <f t="shared" ca="1" si="191"/>
        <v>0</v>
      </c>
      <c r="EL20" s="83">
        <f t="shared" ca="1" si="191"/>
        <v>0</v>
      </c>
      <c r="EM20" s="83">
        <f t="shared" ca="1" si="191"/>
        <v>0</v>
      </c>
      <c r="EN20" s="126">
        <f ca="1">IFERROR(IF(VLOOKUP(EN$1,$A$7:$C$26,3,0),IF(ISNUMBER(EE20),SUMIFS('Stats Coachs'!$F$3:$F$29,'Stats Coachs'!$C$3:$C$29,VLOOKUP(EN$1,$A$7:$B$26,2,0)),""),""),"")</f>
        <v>25</v>
      </c>
      <c r="EO20" s="83">
        <f t="shared" ca="1" si="192"/>
        <v>12</v>
      </c>
      <c r="EP20" s="83">
        <f t="shared" ca="1" si="192"/>
        <v>9</v>
      </c>
      <c r="EQ20" s="83">
        <f t="shared" ca="1" si="192"/>
        <v>3</v>
      </c>
      <c r="ER20" s="83">
        <f t="shared" ca="1" si="192"/>
        <v>840</v>
      </c>
      <c r="ES20" s="83">
        <f t="shared" ca="1" si="192"/>
        <v>70</v>
      </c>
      <c r="ET20" s="83">
        <f t="shared" ca="1" si="192"/>
        <v>0</v>
      </c>
      <c r="EU20" s="83">
        <f t="shared" ca="1" si="192"/>
        <v>0</v>
      </c>
      <c r="EV20" s="83">
        <f t="shared" ca="1" si="192"/>
        <v>1</v>
      </c>
      <c r="EW20" s="83">
        <f t="shared" ca="1" si="192"/>
        <v>0</v>
      </c>
      <c r="EX20" s="126">
        <f ca="1">IFERROR(IF(VLOOKUP(EX$1,$A$7:$C$26,3,0),IF(ISNUMBER(EO20),SUMIFS('Stats Coachs'!$F$3:$F$29,'Stats Coachs'!$C$3:$C$29,VLOOKUP(EX$1,$A$7:$B$26,2,0)),""),""),"")</f>
        <v>23</v>
      </c>
      <c r="EY20" s="83" t="str">
        <f t="shared" ca="1" si="193"/>
        <v/>
      </c>
      <c r="EZ20" s="83" t="str">
        <f t="shared" ca="1" si="193"/>
        <v/>
      </c>
      <c r="FA20" s="83" t="str">
        <f t="shared" ca="1" si="193"/>
        <v/>
      </c>
      <c r="FB20" s="83" t="str">
        <f t="shared" ca="1" si="193"/>
        <v/>
      </c>
      <c r="FC20" s="83" t="str">
        <f t="shared" ca="1" si="193"/>
        <v/>
      </c>
      <c r="FD20" s="83" t="str">
        <f t="shared" ca="1" si="193"/>
        <v/>
      </c>
      <c r="FE20" s="83" t="str">
        <f t="shared" ca="1" si="193"/>
        <v/>
      </c>
      <c r="FF20" s="83" t="str">
        <f t="shared" ca="1" si="193"/>
        <v/>
      </c>
      <c r="FG20" s="83" t="str">
        <f t="shared" ca="1" si="193"/>
        <v/>
      </c>
      <c r="FH20" s="126" t="str">
        <f ca="1">IFERROR(IF(VLOOKUP(FH$1,$A$7:$C$26,3,0),IF(ISNUMBER(EY20),SUMIFS('Stats Coachs'!$F$3:$F$29,'Stats Coachs'!$C$3:$C$29,VLOOKUP(FH$1,$A$7:$B$26,2,0)),""),""),"")</f>
        <v/>
      </c>
      <c r="FI20" s="83">
        <f t="shared" ca="1" si="194"/>
        <v>15</v>
      </c>
      <c r="FJ20" s="83">
        <f t="shared" ca="1" si="194"/>
        <v>12</v>
      </c>
      <c r="FK20" s="83">
        <f t="shared" ca="1" si="194"/>
        <v>3</v>
      </c>
      <c r="FL20" s="83">
        <f t="shared" ca="1" si="194"/>
        <v>1145</v>
      </c>
      <c r="FM20" s="83" t="str">
        <f t="shared" ca="1" si="194"/>
        <v>76.5</v>
      </c>
      <c r="FN20" s="83">
        <f t="shared" ca="1" si="194"/>
        <v>0</v>
      </c>
      <c r="FO20" s="83">
        <f t="shared" ca="1" si="194"/>
        <v>4</v>
      </c>
      <c r="FP20" s="83">
        <f t="shared" ca="1" si="194"/>
        <v>0</v>
      </c>
      <c r="FQ20" s="83">
        <f t="shared" ca="1" si="194"/>
        <v>0</v>
      </c>
      <c r="FR20" s="126">
        <f ca="1">IFERROR(IF(VLOOKUP(FR$1,$A$7:$C$26,3,0),IF(ISNUMBER(FI20),SUMIFS('Stats Coachs'!$F$3:$F$29,'Stats Coachs'!$C$3:$C$29,VLOOKUP(FR$1,$A$7:$B$26,2,0)),""),""),"")</f>
        <v>24</v>
      </c>
      <c r="FS20" s="83" t="str">
        <f t="shared" ca="1" si="195"/>
        <v/>
      </c>
      <c r="FT20" s="83" t="str">
        <f t="shared" ca="1" si="195"/>
        <v/>
      </c>
      <c r="FU20" s="83" t="str">
        <f t="shared" ca="1" si="195"/>
        <v/>
      </c>
      <c r="FV20" s="83" t="str">
        <f t="shared" ca="1" si="195"/>
        <v/>
      </c>
      <c r="FW20" s="83" t="str">
        <f t="shared" ca="1" si="195"/>
        <v/>
      </c>
      <c r="FX20" s="83" t="str">
        <f t="shared" ca="1" si="195"/>
        <v/>
      </c>
      <c r="FY20" s="83" t="str">
        <f t="shared" ca="1" si="195"/>
        <v/>
      </c>
      <c r="FZ20" s="83" t="str">
        <f t="shared" ca="1" si="195"/>
        <v/>
      </c>
      <c r="GA20" s="83" t="str">
        <f t="shared" ca="1" si="195"/>
        <v/>
      </c>
      <c r="GB20" s="126" t="str">
        <f ca="1">IFERROR(IF(VLOOKUP(GB$1,$A$7:$C$26,3,0),IF(ISNUMBER(FS20),SUMIFS('Stats Coachs'!$F$3:$F$29,'Stats Coachs'!$C$3:$C$29,VLOOKUP(GB$1,$A$7:$B$26,2,0)),""),""),"")</f>
        <v/>
      </c>
      <c r="GC20" s="83" t="str">
        <f t="shared" ca="1" si="196"/>
        <v/>
      </c>
      <c r="GD20" s="83" t="str">
        <f t="shared" ca="1" si="196"/>
        <v/>
      </c>
      <c r="GE20" s="83" t="str">
        <f t="shared" ca="1" si="196"/>
        <v/>
      </c>
      <c r="GF20" s="83" t="str">
        <f t="shared" ca="1" si="196"/>
        <v/>
      </c>
      <c r="GG20" s="83" t="str">
        <f t="shared" ca="1" si="196"/>
        <v/>
      </c>
      <c r="GH20" s="83" t="str">
        <f t="shared" ca="1" si="196"/>
        <v/>
      </c>
      <c r="GI20" s="83" t="str">
        <f t="shared" ca="1" si="196"/>
        <v/>
      </c>
      <c r="GJ20" s="83" t="str">
        <f t="shared" ca="1" si="196"/>
        <v/>
      </c>
      <c r="GK20" s="83" t="str">
        <f t="shared" ca="1" si="196"/>
        <v/>
      </c>
      <c r="GL20" s="126" t="str">
        <f ca="1">IFERROR(IF(VLOOKUP(GL$1,$A$7:$C$26,3,0),IF(ISNUMBER(GC20),SUMIFS('Stats Coachs'!$F$3:$F$29,'Stats Coachs'!$C$3:$C$29,VLOOKUP(GL$1,$A$7:$B$26,2,0)),""),""),"")</f>
        <v/>
      </c>
      <c r="GM20" s="83" t="str">
        <f t="shared" ca="1" si="197"/>
        <v/>
      </c>
      <c r="GN20" s="83" t="str">
        <f t="shared" ca="1" si="197"/>
        <v/>
      </c>
      <c r="GO20" s="83" t="str">
        <f t="shared" ca="1" si="197"/>
        <v/>
      </c>
      <c r="GP20" s="83" t="str">
        <f t="shared" ca="1" si="197"/>
        <v/>
      </c>
      <c r="GQ20" s="83" t="str">
        <f t="shared" ca="1" si="197"/>
        <v/>
      </c>
      <c r="GR20" s="83" t="str">
        <f t="shared" ca="1" si="197"/>
        <v/>
      </c>
      <c r="GS20" s="83" t="str">
        <f t="shared" ca="1" si="197"/>
        <v/>
      </c>
      <c r="GT20" s="83" t="str">
        <f t="shared" ca="1" si="197"/>
        <v/>
      </c>
      <c r="GU20" s="83" t="str">
        <f t="shared" ca="1" si="197"/>
        <v/>
      </c>
      <c r="GV20" s="126" t="str">
        <f ca="1">IFERROR(IF(VLOOKUP(GV$1,$A$7:$C$26,3,0),IF(ISNUMBER(GM20),SUMIFS('Stats Coachs'!$F$3:$F$29,'Stats Coachs'!$C$3:$C$29,VLOOKUP(GV$1,$A$7:$B$26,2,0)),""),""),"")</f>
        <v/>
      </c>
      <c r="GW20" s="83" t="str">
        <f t="shared" ca="1" si="198"/>
        <v/>
      </c>
      <c r="GX20" s="83" t="str">
        <f t="shared" ca="1" si="198"/>
        <v/>
      </c>
      <c r="GY20" s="83" t="str">
        <f t="shared" ca="1" si="198"/>
        <v/>
      </c>
      <c r="GZ20" s="83" t="str">
        <f t="shared" ca="1" si="198"/>
        <v/>
      </c>
      <c r="HA20" s="83" t="str">
        <f t="shared" ca="1" si="198"/>
        <v/>
      </c>
      <c r="HB20" s="83" t="str">
        <f t="shared" ca="1" si="198"/>
        <v/>
      </c>
      <c r="HC20" s="83" t="str">
        <f t="shared" ca="1" si="198"/>
        <v/>
      </c>
      <c r="HD20" s="83" t="str">
        <f t="shared" ca="1" si="198"/>
        <v/>
      </c>
      <c r="HE20" s="83" t="str">
        <f t="shared" ca="1" si="198"/>
        <v/>
      </c>
      <c r="HF20" s="126" t="str">
        <f ca="1">IFERROR(IF(VLOOKUP(HF$1,$A$7:$C$26,3,0),IF(ISNUMBER(GW20),SUMIFS('Stats Coachs'!$F$3:$F$29,'Stats Coachs'!$C$3:$C$29,VLOOKUP(HF$1,$A$7:$B$26,2,0)),""),""),"")</f>
        <v/>
      </c>
      <c r="HG20" s="83" t="str">
        <f t="shared" ca="1" si="199"/>
        <v/>
      </c>
      <c r="HH20" s="83" t="str">
        <f t="shared" ca="1" si="199"/>
        <v/>
      </c>
      <c r="HI20" s="83" t="str">
        <f t="shared" ca="1" si="199"/>
        <v/>
      </c>
      <c r="HJ20" s="83" t="str">
        <f t="shared" ca="1" si="199"/>
        <v/>
      </c>
      <c r="HK20" s="83" t="str">
        <f t="shared" ca="1" si="199"/>
        <v/>
      </c>
      <c r="HL20" s="83" t="str">
        <f t="shared" ca="1" si="199"/>
        <v/>
      </c>
      <c r="HM20" s="83" t="str">
        <f t="shared" ca="1" si="199"/>
        <v/>
      </c>
      <c r="HN20" s="83" t="str">
        <f t="shared" ca="1" si="199"/>
        <v/>
      </c>
      <c r="HO20" s="83" t="str">
        <f t="shared" ca="1" si="199"/>
        <v/>
      </c>
      <c r="HP20" s="126" t="str">
        <f ca="1">IFERROR(IF(VLOOKUP(HP$1,$A$7:$C$26,3,0),IF(ISNUMBER(HG20),SUMIFS('Stats Coachs'!$F$3:$F$29,'Stats Coachs'!$C$3:$C$29,VLOOKUP(HP$1,$A$7:$B$26,2,0)),""),""),"")</f>
        <v/>
      </c>
      <c r="HQ20" s="83" t="str">
        <f t="shared" ca="1" si="200"/>
        <v/>
      </c>
      <c r="HR20" s="83" t="str">
        <f t="shared" ca="1" si="200"/>
        <v/>
      </c>
      <c r="HS20" s="83" t="str">
        <f t="shared" ca="1" si="200"/>
        <v/>
      </c>
      <c r="HT20" s="83" t="str">
        <f t="shared" ca="1" si="200"/>
        <v/>
      </c>
      <c r="HU20" s="83" t="str">
        <f t="shared" ca="1" si="200"/>
        <v/>
      </c>
      <c r="HV20" s="83" t="str">
        <f t="shared" ca="1" si="200"/>
        <v/>
      </c>
      <c r="HW20" s="83" t="str">
        <f t="shared" ca="1" si="200"/>
        <v/>
      </c>
      <c r="HX20" s="83" t="str">
        <f t="shared" ca="1" si="200"/>
        <v/>
      </c>
      <c r="HY20" s="83" t="str">
        <f t="shared" ca="1" si="200"/>
        <v/>
      </c>
      <c r="HZ20" s="126" t="str">
        <f ca="1">IFERROR(IF(VLOOKUP(HZ$1,$A$7:$C$26,3,0),IF(ISNUMBER(HQ20),SUMIFS('Stats Coachs'!$F$3:$F$29,'Stats Coachs'!$C$3:$C$29,VLOOKUP(HZ$1,$A$7:$B$26,2,0)),""),""),"")</f>
        <v/>
      </c>
      <c r="IA20" s="83" t="str">
        <f t="shared" ca="1" si="201"/>
        <v/>
      </c>
      <c r="IB20" s="83" t="str">
        <f t="shared" ca="1" si="201"/>
        <v/>
      </c>
      <c r="IC20" s="83" t="str">
        <f t="shared" ca="1" si="201"/>
        <v/>
      </c>
      <c r="ID20" s="83" t="str">
        <f t="shared" ca="1" si="201"/>
        <v/>
      </c>
      <c r="IE20" s="83" t="str">
        <f t="shared" ca="1" si="201"/>
        <v/>
      </c>
      <c r="IF20" s="83" t="str">
        <f t="shared" ca="1" si="201"/>
        <v/>
      </c>
      <c r="IG20" s="83" t="str">
        <f t="shared" ca="1" si="201"/>
        <v/>
      </c>
      <c r="IH20" s="83" t="str">
        <f t="shared" ca="1" si="201"/>
        <v/>
      </c>
      <c r="II20" s="83" t="str">
        <f t="shared" ca="1" si="201"/>
        <v/>
      </c>
      <c r="IJ20" s="126" t="str">
        <f ca="1">IFERROR(IF(VLOOKUP(IJ$1,$A$7:$C$26,3,0),IF(ISNUMBER(IA20),SUMIFS('Stats Coachs'!$F$3:$F$29,'Stats Coachs'!$C$3:$C$29,VLOOKUP(IJ$1,$A$7:$B$26,2,0)),""),""),"")</f>
        <v/>
      </c>
    </row>
    <row r="21" spans="1:244" x14ac:dyDescent="0.2">
      <c r="A21" s="213">
        <v>16</v>
      </c>
      <c r="B21" s="80" t="s">
        <v>220</v>
      </c>
      <c r="C21" s="214" t="b">
        <v>1</v>
      </c>
      <c r="E21" s="83">
        <v>18</v>
      </c>
      <c r="F21" s="86" t="str">
        <f t="shared" ca="1" si="180"/>
        <v>Aissa</v>
      </c>
      <c r="G21" s="83">
        <f t="shared" ca="1" si="170"/>
        <v>102</v>
      </c>
      <c r="H21" s="83">
        <f t="shared" ca="1" si="170"/>
        <v>87</v>
      </c>
      <c r="I21" s="83">
        <f t="shared" ca="1" si="170"/>
        <v>15</v>
      </c>
      <c r="J21" s="117">
        <f t="shared" ca="1" si="170"/>
        <v>8230</v>
      </c>
      <c r="K21" s="87">
        <f t="shared" ca="1" si="171"/>
        <v>80.5</v>
      </c>
      <c r="L21" s="83">
        <f t="shared" ca="1" si="172"/>
        <v>28</v>
      </c>
      <c r="M21" s="83">
        <f t="shared" ca="1" si="172"/>
        <v>11</v>
      </c>
      <c r="N21" s="83">
        <f t="shared" ca="1" si="172"/>
        <v>17</v>
      </c>
      <c r="O21" s="83">
        <f t="shared" ca="1" si="172"/>
        <v>3</v>
      </c>
      <c r="P21" s="114">
        <f t="shared" ca="1" si="173"/>
        <v>0.23340961098398169</v>
      </c>
      <c r="Q21" s="83">
        <f t="shared" ca="1" si="174"/>
        <v>9</v>
      </c>
      <c r="R21" s="114">
        <f t="shared" ca="1" si="175"/>
        <v>0.51515151515151514</v>
      </c>
      <c r="T21" s="88">
        <f ca="1">RANK(V21,$V$4:$V$98,0)+COUNTIFS($V$4:$V21,V21)-1</f>
        <v>46</v>
      </c>
      <c r="U21" s="84" t="str">
        <f>Listes!X21</f>
        <v>Clarel</v>
      </c>
      <c r="V21" s="89" cm="1">
        <f t="array" aca="1" ref="V21" ca="1">INDEX($W21:$AG21,$C$2)</f>
        <v>48</v>
      </c>
      <c r="W21" s="83">
        <f t="shared" ca="1" si="176"/>
        <v>48</v>
      </c>
      <c r="X21" s="83">
        <f t="shared" ca="1" si="176"/>
        <v>47</v>
      </c>
      <c r="Y21" s="83">
        <f t="shared" ca="1" si="176"/>
        <v>1</v>
      </c>
      <c r="Z21" s="83">
        <f t="shared" ca="1" si="176"/>
        <v>3880</v>
      </c>
      <c r="AA21" s="90">
        <f t="shared" ca="1" si="146"/>
        <v>80.833333333333329</v>
      </c>
      <c r="AB21" s="83">
        <f t="shared" ca="1" si="177"/>
        <v>15</v>
      </c>
      <c r="AC21" s="83">
        <f t="shared" ca="1" si="177"/>
        <v>4</v>
      </c>
      <c r="AD21" s="83">
        <f t="shared" ca="1" si="177"/>
        <v>3</v>
      </c>
      <c r="AE21" s="83">
        <f t="shared" ca="1" si="177"/>
        <v>1</v>
      </c>
      <c r="AF21" s="116">
        <f t="shared" ca="1" si="148"/>
        <v>0.10983981693363844</v>
      </c>
      <c r="AG21" s="85">
        <f t="shared" ca="1" si="178"/>
        <v>3</v>
      </c>
      <c r="AH21" s="126">
        <f t="shared" ca="1" si="179"/>
        <v>57</v>
      </c>
      <c r="AI21" s="83" t="str">
        <f t="shared" ca="1" si="181"/>
        <v/>
      </c>
      <c r="AJ21" s="83" t="str">
        <f t="shared" ca="1" si="181"/>
        <v/>
      </c>
      <c r="AK21" s="83" t="str">
        <f t="shared" ca="1" si="181"/>
        <v/>
      </c>
      <c r="AL21" s="83" t="str">
        <f t="shared" ca="1" si="181"/>
        <v/>
      </c>
      <c r="AM21" s="83" t="str">
        <f t="shared" ca="1" si="181"/>
        <v/>
      </c>
      <c r="AN21" s="83" t="str">
        <f t="shared" ca="1" si="181"/>
        <v/>
      </c>
      <c r="AO21" s="83" t="str">
        <f t="shared" ca="1" si="181"/>
        <v/>
      </c>
      <c r="AP21" s="83" t="str">
        <f t="shared" ca="1" si="181"/>
        <v/>
      </c>
      <c r="AQ21" s="83" t="str">
        <f t="shared" ca="1" si="181"/>
        <v/>
      </c>
      <c r="AR21" s="126" t="str">
        <f ca="1">IFERROR(IF(VLOOKUP(AR$1,$A$6:$C$26,3,0),IF(ISNUMBER(AI21),SUMIFS('Stats Coachs'!$F$2:$F$29,'Stats Coachs'!$C$2:$C$29,VLOOKUP(AR$1,$A$6:$B$26,2,0)),""),""),"")</f>
        <v/>
      </c>
      <c r="AS21" s="83" t="str">
        <f t="shared" ca="1" si="182"/>
        <v/>
      </c>
      <c r="AT21" s="83" t="str">
        <f t="shared" ca="1" si="182"/>
        <v/>
      </c>
      <c r="AU21" s="83" t="str">
        <f t="shared" ca="1" si="182"/>
        <v/>
      </c>
      <c r="AV21" s="83" t="str">
        <f t="shared" ca="1" si="182"/>
        <v/>
      </c>
      <c r="AW21" s="83" t="str">
        <f t="shared" ca="1" si="182"/>
        <v/>
      </c>
      <c r="AX21" s="83" t="str">
        <f t="shared" ca="1" si="182"/>
        <v/>
      </c>
      <c r="AY21" s="83" t="str">
        <f t="shared" ca="1" si="182"/>
        <v/>
      </c>
      <c r="AZ21" s="83" t="str">
        <f t="shared" ca="1" si="182"/>
        <v/>
      </c>
      <c r="BA21" s="83" t="str">
        <f t="shared" ca="1" si="182"/>
        <v/>
      </c>
      <c r="BB21" s="126" t="str">
        <f ca="1">IFERROR(IF(VLOOKUP(BB$1,$A$7:$C$26,3,0),IF(ISNUMBER(AS21),SUMIFS('Stats Coachs'!$F$3:$F$29,'Stats Coachs'!$C$3:$C$29,VLOOKUP(BB$1,$A$7:$B$26,2,0)),""),""),"")</f>
        <v/>
      </c>
      <c r="BC21" s="83" t="str">
        <f t="shared" ca="1" si="183"/>
        <v/>
      </c>
      <c r="BD21" s="83" t="str">
        <f t="shared" ca="1" si="183"/>
        <v/>
      </c>
      <c r="BE21" s="83" t="str">
        <f t="shared" ca="1" si="183"/>
        <v/>
      </c>
      <c r="BF21" s="83" t="str">
        <f t="shared" ca="1" si="183"/>
        <v/>
      </c>
      <c r="BG21" s="83" t="str">
        <f t="shared" ca="1" si="183"/>
        <v/>
      </c>
      <c r="BH21" s="83" t="str">
        <f t="shared" ca="1" si="183"/>
        <v/>
      </c>
      <c r="BI21" s="83" t="str">
        <f t="shared" ca="1" si="183"/>
        <v/>
      </c>
      <c r="BJ21" s="83" t="str">
        <f t="shared" ca="1" si="183"/>
        <v/>
      </c>
      <c r="BK21" s="83" t="str">
        <f t="shared" ca="1" si="183"/>
        <v/>
      </c>
      <c r="BL21" s="126" t="str">
        <f ca="1">IFERROR(IF(VLOOKUP(BL$1,$A$7:$C$26,3,0),IF(ISNUMBER(BC21),SUMIFS('Stats Coachs'!$F$3:$F$29,'Stats Coachs'!$C$3:$C$29,VLOOKUP(BL$1,$A$7:$B$26,2,0)),""),""),"")</f>
        <v/>
      </c>
      <c r="BM21" s="83" t="str">
        <f t="shared" ca="1" si="184"/>
        <v/>
      </c>
      <c r="BN21" s="83" t="str">
        <f t="shared" ca="1" si="184"/>
        <v/>
      </c>
      <c r="BO21" s="83" t="str">
        <f t="shared" ca="1" si="184"/>
        <v/>
      </c>
      <c r="BP21" s="83" t="str">
        <f t="shared" ca="1" si="184"/>
        <v/>
      </c>
      <c r="BQ21" s="83" t="str">
        <f t="shared" ca="1" si="184"/>
        <v/>
      </c>
      <c r="BR21" s="83" t="str">
        <f t="shared" ca="1" si="184"/>
        <v/>
      </c>
      <c r="BS21" s="83" t="str">
        <f t="shared" ca="1" si="184"/>
        <v/>
      </c>
      <c r="BT21" s="83" t="str">
        <f t="shared" ca="1" si="184"/>
        <v/>
      </c>
      <c r="BU21" s="83" t="str">
        <f t="shared" ca="1" si="184"/>
        <v/>
      </c>
      <c r="BV21" s="126" t="str">
        <f ca="1">IFERROR(IF(VLOOKUP(BV$1,$A$7:$C$26,3,0),IF(ISNUMBER(BM21),SUMIFS('Stats Coachs'!$F$3:$F$29,'Stats Coachs'!$C$3:$C$29,VLOOKUP(BV$1,$A$7:$B$26,2,0)),""),""),"")</f>
        <v/>
      </c>
      <c r="BW21" s="83" t="str">
        <f t="shared" ca="1" si="185"/>
        <v/>
      </c>
      <c r="BX21" s="83" t="str">
        <f t="shared" ca="1" si="185"/>
        <v/>
      </c>
      <c r="BY21" s="83" t="str">
        <f t="shared" ca="1" si="185"/>
        <v/>
      </c>
      <c r="BZ21" s="83" t="str">
        <f t="shared" ca="1" si="185"/>
        <v/>
      </c>
      <c r="CA21" s="83" t="str">
        <f t="shared" ca="1" si="185"/>
        <v/>
      </c>
      <c r="CB21" s="83" t="str">
        <f t="shared" ca="1" si="185"/>
        <v/>
      </c>
      <c r="CC21" s="83" t="str">
        <f t="shared" ca="1" si="185"/>
        <v/>
      </c>
      <c r="CD21" s="83" t="str">
        <f t="shared" ca="1" si="185"/>
        <v/>
      </c>
      <c r="CE21" s="83" t="str">
        <f t="shared" ca="1" si="185"/>
        <v/>
      </c>
      <c r="CF21" s="126" t="str">
        <f ca="1">IFERROR(IF(VLOOKUP(CF$1,$A$7:$C$26,3,0),IF(ISNUMBER(BW21),SUMIFS('Stats Coachs'!$F$3:$F$29,'Stats Coachs'!$C$3:$C$29,VLOOKUP(CF$1,$A$7:$B$26,2,0)),""),""),"")</f>
        <v/>
      </c>
      <c r="CG21" s="83" t="str">
        <f t="shared" ca="1" si="186"/>
        <v/>
      </c>
      <c r="CH21" s="83" t="str">
        <f t="shared" ca="1" si="186"/>
        <v/>
      </c>
      <c r="CI21" s="83" t="str">
        <f t="shared" ca="1" si="186"/>
        <v/>
      </c>
      <c r="CJ21" s="83" t="str">
        <f t="shared" ca="1" si="186"/>
        <v/>
      </c>
      <c r="CK21" s="83" t="str">
        <f t="shared" ca="1" si="186"/>
        <v/>
      </c>
      <c r="CL21" s="83" t="str">
        <f t="shared" ca="1" si="186"/>
        <v/>
      </c>
      <c r="CM21" s="83" t="str">
        <f t="shared" ca="1" si="186"/>
        <v/>
      </c>
      <c r="CN21" s="83" t="str">
        <f t="shared" ca="1" si="186"/>
        <v/>
      </c>
      <c r="CO21" s="83" t="str">
        <f t="shared" ca="1" si="186"/>
        <v/>
      </c>
      <c r="CP21" s="126" t="str">
        <f ca="1">IFERROR(IF(VLOOKUP(CP$1,$A$7:$C$26,3,0),IF(ISNUMBER(CG21),SUMIFS('Stats Coachs'!$F$3:$F$29,'Stats Coachs'!$C$3:$C$29,VLOOKUP(CP$1,$A$7:$B$26,2,0)),""),""),"")</f>
        <v/>
      </c>
      <c r="CQ21" s="83" t="str">
        <f t="shared" ca="1" si="187"/>
        <v/>
      </c>
      <c r="CR21" s="83" t="str">
        <f t="shared" ca="1" si="187"/>
        <v/>
      </c>
      <c r="CS21" s="83" t="str">
        <f t="shared" ca="1" si="187"/>
        <v/>
      </c>
      <c r="CT21" s="83" t="str">
        <f t="shared" ca="1" si="187"/>
        <v/>
      </c>
      <c r="CU21" s="83" t="str">
        <f t="shared" ca="1" si="187"/>
        <v/>
      </c>
      <c r="CV21" s="83" t="str">
        <f t="shared" ca="1" si="187"/>
        <v/>
      </c>
      <c r="CW21" s="83" t="str">
        <f t="shared" ca="1" si="187"/>
        <v/>
      </c>
      <c r="CX21" s="83" t="str">
        <f t="shared" ca="1" si="187"/>
        <v/>
      </c>
      <c r="CY21" s="83" t="str">
        <f t="shared" ca="1" si="187"/>
        <v/>
      </c>
      <c r="CZ21" s="126" t="str">
        <f ca="1">IFERROR(IF(VLOOKUP(CZ$1,$A$7:$C$26,3,0),IF(ISNUMBER(CQ21),SUMIFS('Stats Coachs'!$F$3:$F$29,'Stats Coachs'!$C$3:$C$29,VLOOKUP(CZ$1,$A$7:$B$26,2,0)),""),""),"")</f>
        <v/>
      </c>
      <c r="DA21" s="83" t="str">
        <f t="shared" ca="1" si="188"/>
        <v/>
      </c>
      <c r="DB21" s="83" t="str">
        <f t="shared" ca="1" si="188"/>
        <v/>
      </c>
      <c r="DC21" s="83" t="str">
        <f t="shared" ca="1" si="188"/>
        <v/>
      </c>
      <c r="DD21" s="83" t="str">
        <f t="shared" ca="1" si="188"/>
        <v/>
      </c>
      <c r="DE21" s="83" t="str">
        <f t="shared" ca="1" si="188"/>
        <v/>
      </c>
      <c r="DF21" s="83" t="str">
        <f t="shared" ca="1" si="188"/>
        <v/>
      </c>
      <c r="DG21" s="83" t="str">
        <f t="shared" ca="1" si="188"/>
        <v/>
      </c>
      <c r="DH21" s="83" t="str">
        <f t="shared" ca="1" si="188"/>
        <v/>
      </c>
      <c r="DI21" s="83" t="str">
        <f t="shared" ca="1" si="188"/>
        <v/>
      </c>
      <c r="DJ21" s="126" t="str">
        <f ca="1">IFERROR(IF(VLOOKUP(DJ$1,$A$7:$C$26,3,0),IF(ISNUMBER(DA21),SUMIFS('Stats Coachs'!$F$3:$F$29,'Stats Coachs'!$C$3:$C$29,VLOOKUP(DJ$1,$A$7:$B$26,2,0)),""),""),"")</f>
        <v/>
      </c>
      <c r="DK21" s="83" t="str">
        <f t="shared" ca="1" si="189"/>
        <v/>
      </c>
      <c r="DL21" s="83" t="str">
        <f t="shared" ca="1" si="189"/>
        <v/>
      </c>
      <c r="DM21" s="83" t="str">
        <f t="shared" ca="1" si="189"/>
        <v/>
      </c>
      <c r="DN21" s="83" t="str">
        <f t="shared" ca="1" si="189"/>
        <v/>
      </c>
      <c r="DO21" s="83" t="str">
        <f t="shared" ca="1" si="189"/>
        <v/>
      </c>
      <c r="DP21" s="83" t="str">
        <f t="shared" ca="1" si="189"/>
        <v/>
      </c>
      <c r="DQ21" s="83" t="str">
        <f t="shared" ca="1" si="189"/>
        <v/>
      </c>
      <c r="DR21" s="83" t="str">
        <f t="shared" ca="1" si="189"/>
        <v/>
      </c>
      <c r="DS21" s="83" t="str">
        <f t="shared" ca="1" si="189"/>
        <v/>
      </c>
      <c r="DT21" s="126" t="str">
        <f ca="1">IFERROR(IF(VLOOKUP(DT$1,$A$7:$C$26,3,0),IF(ISNUMBER(DK21),SUMIFS('Stats Coachs'!$F$3:$F$29,'Stats Coachs'!$C$3:$C$29,VLOOKUP(DT$1,$A$7:$B$26,2,0)),""),""),"")</f>
        <v/>
      </c>
      <c r="DU21" s="83" t="str">
        <f t="shared" ca="1" si="190"/>
        <v/>
      </c>
      <c r="DV21" s="83" t="str">
        <f t="shared" ca="1" si="190"/>
        <v/>
      </c>
      <c r="DW21" s="83" t="str">
        <f t="shared" ca="1" si="190"/>
        <v/>
      </c>
      <c r="DX21" s="83" t="str">
        <f t="shared" ca="1" si="190"/>
        <v/>
      </c>
      <c r="DY21" s="83" t="str">
        <f t="shared" ca="1" si="190"/>
        <v/>
      </c>
      <c r="DZ21" s="83" t="str">
        <f t="shared" ca="1" si="190"/>
        <v/>
      </c>
      <c r="EA21" s="83" t="str">
        <f t="shared" ca="1" si="190"/>
        <v/>
      </c>
      <c r="EB21" s="83" t="str">
        <f t="shared" ca="1" si="190"/>
        <v/>
      </c>
      <c r="EC21" s="83" t="str">
        <f t="shared" ca="1" si="190"/>
        <v/>
      </c>
      <c r="ED21" s="126" t="str">
        <f ca="1">IFERROR(IF(VLOOKUP(ED$1,$A$7:$C$26,3,0),IF(ISNUMBER(DU21),SUMIFS('Stats Coachs'!$F$3:$F$29,'Stats Coachs'!$C$3:$C$29,VLOOKUP(ED$1,$A$7:$B$26,2,0)),""),""),"")</f>
        <v/>
      </c>
      <c r="EE21" s="83" t="str">
        <f t="shared" ca="1" si="191"/>
        <v/>
      </c>
      <c r="EF21" s="83" t="str">
        <f t="shared" ca="1" si="191"/>
        <v/>
      </c>
      <c r="EG21" s="83" t="str">
        <f t="shared" ca="1" si="191"/>
        <v/>
      </c>
      <c r="EH21" s="83" t="str">
        <f t="shared" ca="1" si="191"/>
        <v/>
      </c>
      <c r="EI21" s="83" t="str">
        <f t="shared" ca="1" si="191"/>
        <v/>
      </c>
      <c r="EJ21" s="83" t="str">
        <f t="shared" ca="1" si="191"/>
        <v/>
      </c>
      <c r="EK21" s="83" t="str">
        <f t="shared" ca="1" si="191"/>
        <v/>
      </c>
      <c r="EL21" s="83" t="str">
        <f t="shared" ca="1" si="191"/>
        <v/>
      </c>
      <c r="EM21" s="83" t="str">
        <f t="shared" ca="1" si="191"/>
        <v/>
      </c>
      <c r="EN21" s="126" t="str">
        <f ca="1">IFERROR(IF(VLOOKUP(EN$1,$A$7:$C$26,3,0),IF(ISNUMBER(EE21),SUMIFS('Stats Coachs'!$F$3:$F$29,'Stats Coachs'!$C$3:$C$29,VLOOKUP(EN$1,$A$7:$B$26,2,0)),""),""),"")</f>
        <v/>
      </c>
      <c r="EO21" s="83" t="str">
        <f t="shared" ca="1" si="192"/>
        <v/>
      </c>
      <c r="EP21" s="83" t="str">
        <f t="shared" ca="1" si="192"/>
        <v/>
      </c>
      <c r="EQ21" s="83" t="str">
        <f t="shared" ca="1" si="192"/>
        <v/>
      </c>
      <c r="ER21" s="83" t="str">
        <f t="shared" ca="1" si="192"/>
        <v/>
      </c>
      <c r="ES21" s="83" t="str">
        <f t="shared" ca="1" si="192"/>
        <v/>
      </c>
      <c r="ET21" s="83" t="str">
        <f t="shared" ca="1" si="192"/>
        <v/>
      </c>
      <c r="EU21" s="83" t="str">
        <f t="shared" ca="1" si="192"/>
        <v/>
      </c>
      <c r="EV21" s="83" t="str">
        <f t="shared" ca="1" si="192"/>
        <v/>
      </c>
      <c r="EW21" s="83" t="str">
        <f t="shared" ca="1" si="192"/>
        <v/>
      </c>
      <c r="EX21" s="126" t="str">
        <f ca="1">IFERROR(IF(VLOOKUP(EX$1,$A$7:$C$26,3,0),IF(ISNUMBER(EO21),SUMIFS('Stats Coachs'!$F$3:$F$29,'Stats Coachs'!$C$3:$C$29,VLOOKUP(EX$1,$A$7:$B$26,2,0)),""),""),"")</f>
        <v/>
      </c>
      <c r="EY21" s="83" t="str">
        <f t="shared" ca="1" si="193"/>
        <v/>
      </c>
      <c r="EZ21" s="83" t="str">
        <f t="shared" ca="1" si="193"/>
        <v/>
      </c>
      <c r="FA21" s="83" t="str">
        <f t="shared" ca="1" si="193"/>
        <v/>
      </c>
      <c r="FB21" s="83" t="str">
        <f t="shared" ca="1" si="193"/>
        <v/>
      </c>
      <c r="FC21" s="83" t="str">
        <f t="shared" ca="1" si="193"/>
        <v/>
      </c>
      <c r="FD21" s="83" t="str">
        <f t="shared" ca="1" si="193"/>
        <v/>
      </c>
      <c r="FE21" s="83" t="str">
        <f t="shared" ca="1" si="193"/>
        <v/>
      </c>
      <c r="FF21" s="83" t="str">
        <f t="shared" ca="1" si="193"/>
        <v/>
      </c>
      <c r="FG21" s="83" t="str">
        <f t="shared" ca="1" si="193"/>
        <v/>
      </c>
      <c r="FH21" s="126" t="str">
        <f ca="1">IFERROR(IF(VLOOKUP(FH$1,$A$7:$C$26,3,0),IF(ISNUMBER(EY21),SUMIFS('Stats Coachs'!$F$3:$F$29,'Stats Coachs'!$C$3:$C$29,VLOOKUP(FH$1,$A$7:$B$26,2,0)),""),""),"")</f>
        <v/>
      </c>
      <c r="FI21" s="83" t="str">
        <f t="shared" ca="1" si="194"/>
        <v/>
      </c>
      <c r="FJ21" s="83" t="str">
        <f t="shared" ca="1" si="194"/>
        <v/>
      </c>
      <c r="FK21" s="83" t="str">
        <f t="shared" ca="1" si="194"/>
        <v/>
      </c>
      <c r="FL21" s="83" t="str">
        <f t="shared" ca="1" si="194"/>
        <v/>
      </c>
      <c r="FM21" s="83" t="str">
        <f t="shared" ca="1" si="194"/>
        <v/>
      </c>
      <c r="FN21" s="83" t="str">
        <f t="shared" ca="1" si="194"/>
        <v/>
      </c>
      <c r="FO21" s="83" t="str">
        <f t="shared" ca="1" si="194"/>
        <v/>
      </c>
      <c r="FP21" s="83" t="str">
        <f t="shared" ca="1" si="194"/>
        <v/>
      </c>
      <c r="FQ21" s="83" t="str">
        <f t="shared" ca="1" si="194"/>
        <v/>
      </c>
      <c r="FR21" s="126" t="str">
        <f ca="1">IFERROR(IF(VLOOKUP(FR$1,$A$7:$C$26,3,0),IF(ISNUMBER(FI21),SUMIFS('Stats Coachs'!$F$3:$F$29,'Stats Coachs'!$C$3:$C$29,VLOOKUP(FR$1,$A$7:$B$26,2,0)),""),""),"")</f>
        <v/>
      </c>
      <c r="FS21" s="83" t="str">
        <f t="shared" ca="1" si="195"/>
        <v/>
      </c>
      <c r="FT21" s="83" t="str">
        <f t="shared" ca="1" si="195"/>
        <v/>
      </c>
      <c r="FU21" s="83" t="str">
        <f t="shared" ca="1" si="195"/>
        <v/>
      </c>
      <c r="FV21" s="83" t="str">
        <f t="shared" ca="1" si="195"/>
        <v/>
      </c>
      <c r="FW21" s="83" t="str">
        <f t="shared" ca="1" si="195"/>
        <v/>
      </c>
      <c r="FX21" s="83" t="str">
        <f t="shared" ca="1" si="195"/>
        <v/>
      </c>
      <c r="FY21" s="83" t="str">
        <f t="shared" ca="1" si="195"/>
        <v/>
      </c>
      <c r="FZ21" s="83" t="str">
        <f t="shared" ca="1" si="195"/>
        <v/>
      </c>
      <c r="GA21" s="83" t="str">
        <f t="shared" ca="1" si="195"/>
        <v/>
      </c>
      <c r="GB21" s="126" t="str">
        <f ca="1">IFERROR(IF(VLOOKUP(GB$1,$A$7:$C$26,3,0),IF(ISNUMBER(FS21),SUMIFS('Stats Coachs'!$F$3:$F$29,'Stats Coachs'!$C$3:$C$29,VLOOKUP(GB$1,$A$7:$B$26,2,0)),""),""),"")</f>
        <v/>
      </c>
      <c r="GC21" s="83" t="str">
        <f t="shared" ca="1" si="196"/>
        <v/>
      </c>
      <c r="GD21" s="83" t="str">
        <f t="shared" ca="1" si="196"/>
        <v/>
      </c>
      <c r="GE21" s="83" t="str">
        <f t="shared" ca="1" si="196"/>
        <v/>
      </c>
      <c r="GF21" s="83" t="str">
        <f t="shared" ca="1" si="196"/>
        <v/>
      </c>
      <c r="GG21" s="83" t="str">
        <f t="shared" ca="1" si="196"/>
        <v/>
      </c>
      <c r="GH21" s="83" t="str">
        <f t="shared" ca="1" si="196"/>
        <v/>
      </c>
      <c r="GI21" s="83" t="str">
        <f t="shared" ca="1" si="196"/>
        <v/>
      </c>
      <c r="GJ21" s="83" t="str">
        <f t="shared" ca="1" si="196"/>
        <v/>
      </c>
      <c r="GK21" s="83" t="str">
        <f t="shared" ca="1" si="196"/>
        <v/>
      </c>
      <c r="GL21" s="126" t="str">
        <f ca="1">IFERROR(IF(VLOOKUP(GL$1,$A$7:$C$26,3,0),IF(ISNUMBER(GC21),SUMIFS('Stats Coachs'!$F$3:$F$29,'Stats Coachs'!$C$3:$C$29,VLOOKUP(GL$1,$A$7:$B$26,2,0)),""),""),"")</f>
        <v/>
      </c>
      <c r="GM21" s="83" t="str">
        <f t="shared" ca="1" si="197"/>
        <v/>
      </c>
      <c r="GN21" s="83" t="str">
        <f t="shared" ca="1" si="197"/>
        <v/>
      </c>
      <c r="GO21" s="83" t="str">
        <f t="shared" ca="1" si="197"/>
        <v/>
      </c>
      <c r="GP21" s="83" t="str">
        <f t="shared" ca="1" si="197"/>
        <v/>
      </c>
      <c r="GQ21" s="83" t="str">
        <f t="shared" ca="1" si="197"/>
        <v/>
      </c>
      <c r="GR21" s="83" t="str">
        <f t="shared" ca="1" si="197"/>
        <v/>
      </c>
      <c r="GS21" s="83" t="str">
        <f t="shared" ca="1" si="197"/>
        <v/>
      </c>
      <c r="GT21" s="83" t="str">
        <f t="shared" ca="1" si="197"/>
        <v/>
      </c>
      <c r="GU21" s="83" t="str">
        <f t="shared" ca="1" si="197"/>
        <v/>
      </c>
      <c r="GV21" s="126" t="str">
        <f ca="1">IFERROR(IF(VLOOKUP(GV$1,$A$7:$C$26,3,0),IF(ISNUMBER(GM21),SUMIFS('Stats Coachs'!$F$3:$F$29,'Stats Coachs'!$C$3:$C$29,VLOOKUP(GV$1,$A$7:$B$26,2,0)),""),""),"")</f>
        <v/>
      </c>
      <c r="GW21" s="83" t="str">
        <f t="shared" ca="1" si="198"/>
        <v/>
      </c>
      <c r="GX21" s="83" t="str">
        <f t="shared" ca="1" si="198"/>
        <v/>
      </c>
      <c r="GY21" s="83" t="str">
        <f t="shared" ca="1" si="198"/>
        <v/>
      </c>
      <c r="GZ21" s="83" t="str">
        <f t="shared" ca="1" si="198"/>
        <v/>
      </c>
      <c r="HA21" s="83" t="str">
        <f t="shared" ca="1" si="198"/>
        <v/>
      </c>
      <c r="HB21" s="83" t="str">
        <f t="shared" ca="1" si="198"/>
        <v/>
      </c>
      <c r="HC21" s="83" t="str">
        <f t="shared" ca="1" si="198"/>
        <v/>
      </c>
      <c r="HD21" s="83" t="str">
        <f t="shared" ca="1" si="198"/>
        <v/>
      </c>
      <c r="HE21" s="83" t="str">
        <f t="shared" ca="1" si="198"/>
        <v/>
      </c>
      <c r="HF21" s="126" t="str">
        <f ca="1">IFERROR(IF(VLOOKUP(HF$1,$A$7:$C$26,3,0),IF(ISNUMBER(GW21),SUMIFS('Stats Coachs'!$F$3:$F$29,'Stats Coachs'!$C$3:$C$29,VLOOKUP(HF$1,$A$7:$B$26,2,0)),""),""),"")</f>
        <v/>
      </c>
      <c r="HG21" s="83">
        <f t="shared" ca="1" si="199"/>
        <v>17</v>
      </c>
      <c r="HH21" s="83">
        <f t="shared" ca="1" si="199"/>
        <v>16</v>
      </c>
      <c r="HI21" s="83">
        <f t="shared" ca="1" si="199"/>
        <v>1</v>
      </c>
      <c r="HJ21" s="83">
        <f t="shared" ca="1" si="199"/>
        <v>1390</v>
      </c>
      <c r="HK21" s="83">
        <f t="shared" ca="1" si="199"/>
        <v>82</v>
      </c>
      <c r="HL21" s="83">
        <f t="shared" ca="1" si="199"/>
        <v>9</v>
      </c>
      <c r="HM21" s="83">
        <f t="shared" ca="1" si="199"/>
        <v>2</v>
      </c>
      <c r="HN21" s="83">
        <f t="shared" ca="1" si="199"/>
        <v>1</v>
      </c>
      <c r="HO21" s="83">
        <f t="shared" ca="1" si="199"/>
        <v>0</v>
      </c>
      <c r="HP21" s="126">
        <f ca="1">IFERROR(IF(VLOOKUP(HP$1,$A$7:$C$26,3,0),IF(ISNUMBER(HG21),SUMIFS('Stats Coachs'!$F$3:$F$29,'Stats Coachs'!$C$3:$C$29,VLOOKUP(HP$1,$A$7:$B$26,2,0)),""),""),"")</f>
        <v>19</v>
      </c>
      <c r="HQ21" s="83">
        <f t="shared" ca="1" si="200"/>
        <v>14</v>
      </c>
      <c r="HR21" s="83">
        <f t="shared" ca="1" si="200"/>
        <v>14</v>
      </c>
      <c r="HS21" s="83">
        <f t="shared" ca="1" si="200"/>
        <v>0</v>
      </c>
      <c r="HT21" s="83">
        <f t="shared" ca="1" si="200"/>
        <v>1105</v>
      </c>
      <c r="HU21" s="83">
        <f t="shared" ca="1" si="200"/>
        <v>79</v>
      </c>
      <c r="HV21" s="83">
        <f t="shared" ca="1" si="200"/>
        <v>3</v>
      </c>
      <c r="HW21" s="83">
        <f t="shared" ca="1" si="200"/>
        <v>2</v>
      </c>
      <c r="HX21" s="83">
        <f t="shared" ca="1" si="200"/>
        <v>2</v>
      </c>
      <c r="HY21" s="83">
        <f t="shared" ca="1" si="200"/>
        <v>0</v>
      </c>
      <c r="HZ21" s="126">
        <f ca="1">IFERROR(IF(VLOOKUP(HZ$1,$A$7:$C$26,3,0),IF(ISNUMBER(HQ21),SUMIFS('Stats Coachs'!$F$3:$F$29,'Stats Coachs'!$C$3:$C$29,VLOOKUP(HZ$1,$A$7:$B$26,2,0)),""),""),"")</f>
        <v>20</v>
      </c>
      <c r="IA21" s="83">
        <f t="shared" ca="1" si="201"/>
        <v>17</v>
      </c>
      <c r="IB21" s="83">
        <f t="shared" ca="1" si="201"/>
        <v>17</v>
      </c>
      <c r="IC21" s="83">
        <f t="shared" ca="1" si="201"/>
        <v>0</v>
      </c>
      <c r="ID21" s="83">
        <f t="shared" ca="1" si="201"/>
        <v>1385</v>
      </c>
      <c r="IE21" s="83">
        <f t="shared" ca="1" si="201"/>
        <v>82</v>
      </c>
      <c r="IF21" s="83">
        <f t="shared" ca="1" si="201"/>
        <v>3</v>
      </c>
      <c r="IG21" s="83">
        <f t="shared" ca="1" si="201"/>
        <v>0</v>
      </c>
      <c r="IH21" s="83">
        <f t="shared" ca="1" si="201"/>
        <v>0</v>
      </c>
      <c r="II21" s="83">
        <f t="shared" ca="1" si="201"/>
        <v>1</v>
      </c>
      <c r="IJ21" s="126">
        <f ca="1">IFERROR(IF(VLOOKUP(IJ$1,$A$7:$C$26,3,0),IF(ISNUMBER(IA21),SUMIFS('Stats Coachs'!$F$3:$F$29,'Stats Coachs'!$C$3:$C$29,VLOOKUP(IJ$1,$A$7:$B$26,2,0)),""),""),"")</f>
        <v>18</v>
      </c>
    </row>
    <row r="22" spans="1:244" x14ac:dyDescent="0.2">
      <c r="A22" s="213">
        <v>17</v>
      </c>
      <c r="B22" s="80" t="s">
        <v>221</v>
      </c>
      <c r="C22" s="214" t="b">
        <v>1</v>
      </c>
      <c r="E22" s="83">
        <v>19</v>
      </c>
      <c r="F22" s="86" t="str">
        <f t="shared" ca="1" si="180"/>
        <v>Antoine</v>
      </c>
      <c r="G22" s="83">
        <f t="shared" ca="1" si="170"/>
        <v>102</v>
      </c>
      <c r="H22" s="83">
        <f t="shared" ca="1" si="170"/>
        <v>85</v>
      </c>
      <c r="I22" s="83">
        <f t="shared" ca="1" si="170"/>
        <v>17</v>
      </c>
      <c r="J22" s="117">
        <f t="shared" ca="1" si="170"/>
        <v>7480</v>
      </c>
      <c r="K22" s="87">
        <f t="shared" ca="1" si="171"/>
        <v>73.5</v>
      </c>
      <c r="L22" s="83">
        <f t="shared" ca="1" si="172"/>
        <v>54</v>
      </c>
      <c r="M22" s="83">
        <f t="shared" ca="1" si="172"/>
        <v>29</v>
      </c>
      <c r="N22" s="83">
        <f t="shared" ca="1" si="172"/>
        <v>10</v>
      </c>
      <c r="O22" s="83">
        <f t="shared" ca="1" si="172"/>
        <v>0</v>
      </c>
      <c r="P22" s="114">
        <f t="shared" ca="1" si="173"/>
        <v>0.23340961098398169</v>
      </c>
      <c r="Q22" s="83">
        <f t="shared" ca="1" si="174"/>
        <v>11</v>
      </c>
      <c r="R22" s="114">
        <f t="shared" ca="1" si="175"/>
        <v>0.46575342465753422</v>
      </c>
      <c r="T22" s="88">
        <f ca="1">RANK(V22,$V$4:$V$98,0)+COUNTIFS($V$4:$V22,V22)-1</f>
        <v>82</v>
      </c>
      <c r="U22" s="84" t="str">
        <f>Listes!X22</f>
        <v>Clément</v>
      </c>
      <c r="V22" s="89" cm="1">
        <f t="array" aca="1" ref="V22" ca="1">INDEX($W22:$AG22,$C$2)</f>
        <v>6</v>
      </c>
      <c r="W22" s="83">
        <f t="shared" ca="1" si="176"/>
        <v>6</v>
      </c>
      <c r="X22" s="83">
        <f t="shared" ca="1" si="176"/>
        <v>4</v>
      </c>
      <c r="Y22" s="83">
        <f t="shared" ca="1" si="176"/>
        <v>2</v>
      </c>
      <c r="Z22" s="83">
        <f t="shared" ca="1" si="176"/>
        <v>375</v>
      </c>
      <c r="AA22" s="90">
        <f t="shared" ca="1" si="146"/>
        <v>62.5</v>
      </c>
      <c r="AB22" s="83">
        <f t="shared" ca="1" si="177"/>
        <v>1</v>
      </c>
      <c r="AC22" s="83">
        <f t="shared" ca="1" si="177"/>
        <v>0</v>
      </c>
      <c r="AD22" s="83">
        <f t="shared" ca="1" si="177"/>
        <v>0</v>
      </c>
      <c r="AE22" s="83">
        <f t="shared" ca="1" si="177"/>
        <v>0</v>
      </c>
      <c r="AF22" s="116">
        <f t="shared" ca="1" si="148"/>
        <v>1.3729977116704805E-2</v>
      </c>
      <c r="AG22" s="85">
        <f t="shared" ca="1" si="178"/>
        <v>1</v>
      </c>
      <c r="AH22" s="126">
        <f t="shared" ca="1" si="179"/>
        <v>19</v>
      </c>
      <c r="AI22" s="83" t="str">
        <f t="shared" ca="1" si="181"/>
        <v/>
      </c>
      <c r="AJ22" s="83" t="str">
        <f t="shared" ca="1" si="181"/>
        <v/>
      </c>
      <c r="AK22" s="83" t="str">
        <f t="shared" ca="1" si="181"/>
        <v/>
      </c>
      <c r="AL22" s="83" t="str">
        <f t="shared" ca="1" si="181"/>
        <v/>
      </c>
      <c r="AM22" s="83" t="str">
        <f t="shared" ca="1" si="181"/>
        <v/>
      </c>
      <c r="AN22" s="83" t="str">
        <f t="shared" ca="1" si="181"/>
        <v/>
      </c>
      <c r="AO22" s="83" t="str">
        <f t="shared" ca="1" si="181"/>
        <v/>
      </c>
      <c r="AP22" s="83" t="str">
        <f t="shared" ca="1" si="181"/>
        <v/>
      </c>
      <c r="AQ22" s="83" t="str">
        <f t="shared" ca="1" si="181"/>
        <v/>
      </c>
      <c r="AR22" s="126" t="str">
        <f ca="1">IFERROR(IF(VLOOKUP(AR$1,$A$6:$C$26,3,0),IF(ISNUMBER(AI22),SUMIFS('Stats Coachs'!$F$2:$F$29,'Stats Coachs'!$C$2:$C$29,VLOOKUP(AR$1,$A$6:$B$26,2,0)),""),""),"")</f>
        <v/>
      </c>
      <c r="AS22" s="83" t="str">
        <f t="shared" ca="1" si="182"/>
        <v/>
      </c>
      <c r="AT22" s="83" t="str">
        <f t="shared" ca="1" si="182"/>
        <v/>
      </c>
      <c r="AU22" s="83" t="str">
        <f t="shared" ca="1" si="182"/>
        <v/>
      </c>
      <c r="AV22" s="83" t="str">
        <f t="shared" ca="1" si="182"/>
        <v/>
      </c>
      <c r="AW22" s="83" t="str">
        <f t="shared" ca="1" si="182"/>
        <v/>
      </c>
      <c r="AX22" s="83" t="str">
        <f t="shared" ca="1" si="182"/>
        <v/>
      </c>
      <c r="AY22" s="83" t="str">
        <f t="shared" ca="1" si="182"/>
        <v/>
      </c>
      <c r="AZ22" s="83" t="str">
        <f t="shared" ca="1" si="182"/>
        <v/>
      </c>
      <c r="BA22" s="83" t="str">
        <f t="shared" ca="1" si="182"/>
        <v/>
      </c>
      <c r="BB22" s="126" t="str">
        <f ca="1">IFERROR(IF(VLOOKUP(BB$1,$A$7:$C$26,3,0),IF(ISNUMBER(AS22),SUMIFS('Stats Coachs'!$F$3:$F$29,'Stats Coachs'!$C$3:$C$29,VLOOKUP(BB$1,$A$7:$B$26,2,0)),""),""),"")</f>
        <v/>
      </c>
      <c r="BC22" s="83" t="str">
        <f t="shared" ca="1" si="183"/>
        <v/>
      </c>
      <c r="BD22" s="83" t="str">
        <f t="shared" ca="1" si="183"/>
        <v/>
      </c>
      <c r="BE22" s="83" t="str">
        <f t="shared" ca="1" si="183"/>
        <v/>
      </c>
      <c r="BF22" s="83" t="str">
        <f t="shared" ca="1" si="183"/>
        <v/>
      </c>
      <c r="BG22" s="83" t="str">
        <f t="shared" ca="1" si="183"/>
        <v/>
      </c>
      <c r="BH22" s="83" t="str">
        <f t="shared" ca="1" si="183"/>
        <v/>
      </c>
      <c r="BI22" s="83" t="str">
        <f t="shared" ca="1" si="183"/>
        <v/>
      </c>
      <c r="BJ22" s="83" t="str">
        <f t="shared" ca="1" si="183"/>
        <v/>
      </c>
      <c r="BK22" s="83" t="str">
        <f t="shared" ca="1" si="183"/>
        <v/>
      </c>
      <c r="BL22" s="126" t="str">
        <f ca="1">IFERROR(IF(VLOOKUP(BL$1,$A$7:$C$26,3,0),IF(ISNUMBER(BC22),SUMIFS('Stats Coachs'!$F$3:$F$29,'Stats Coachs'!$C$3:$C$29,VLOOKUP(BL$1,$A$7:$B$26,2,0)),""),""),"")</f>
        <v/>
      </c>
      <c r="BM22" s="83" t="str">
        <f t="shared" ca="1" si="184"/>
        <v/>
      </c>
      <c r="BN22" s="83" t="str">
        <f t="shared" ca="1" si="184"/>
        <v/>
      </c>
      <c r="BO22" s="83" t="str">
        <f t="shared" ca="1" si="184"/>
        <v/>
      </c>
      <c r="BP22" s="83" t="str">
        <f t="shared" ca="1" si="184"/>
        <v/>
      </c>
      <c r="BQ22" s="83" t="str">
        <f t="shared" ca="1" si="184"/>
        <v/>
      </c>
      <c r="BR22" s="83" t="str">
        <f t="shared" ca="1" si="184"/>
        <v/>
      </c>
      <c r="BS22" s="83" t="str">
        <f t="shared" ca="1" si="184"/>
        <v/>
      </c>
      <c r="BT22" s="83" t="str">
        <f t="shared" ca="1" si="184"/>
        <v/>
      </c>
      <c r="BU22" s="83" t="str">
        <f t="shared" ca="1" si="184"/>
        <v/>
      </c>
      <c r="BV22" s="126" t="str">
        <f ca="1">IFERROR(IF(VLOOKUP(BV$1,$A$7:$C$26,3,0),IF(ISNUMBER(BM22),SUMIFS('Stats Coachs'!$F$3:$F$29,'Stats Coachs'!$C$3:$C$29,VLOOKUP(BV$1,$A$7:$B$26,2,0)),""),""),"")</f>
        <v/>
      </c>
      <c r="BW22" s="83">
        <f t="shared" ca="1" si="185"/>
        <v>6</v>
      </c>
      <c r="BX22" s="83">
        <f t="shared" ca="1" si="185"/>
        <v>4</v>
      </c>
      <c r="BY22" s="83">
        <f t="shared" ca="1" si="185"/>
        <v>2</v>
      </c>
      <c r="BZ22" s="83">
        <f t="shared" ca="1" si="185"/>
        <v>375</v>
      </c>
      <c r="CA22" s="83">
        <f t="shared" ca="1" si="185"/>
        <v>62.5</v>
      </c>
      <c r="CB22" s="83">
        <f t="shared" ca="1" si="185"/>
        <v>1</v>
      </c>
      <c r="CC22" s="83">
        <f t="shared" ca="1" si="185"/>
        <v>0</v>
      </c>
      <c r="CD22" s="83">
        <f t="shared" ca="1" si="185"/>
        <v>0</v>
      </c>
      <c r="CE22" s="83">
        <f t="shared" ca="1" si="185"/>
        <v>0</v>
      </c>
      <c r="CF22" s="126">
        <f ca="1">IFERROR(IF(VLOOKUP(CF$1,$A$7:$C$26,3,0),IF(ISNUMBER(BW22),SUMIFS('Stats Coachs'!$F$3:$F$29,'Stats Coachs'!$C$3:$C$29,VLOOKUP(CF$1,$A$7:$B$26,2,0)),""),""),"")</f>
        <v>19</v>
      </c>
      <c r="CG22" s="83" t="str">
        <f t="shared" ca="1" si="186"/>
        <v/>
      </c>
      <c r="CH22" s="83" t="str">
        <f t="shared" ca="1" si="186"/>
        <v/>
      </c>
      <c r="CI22" s="83" t="str">
        <f t="shared" ca="1" si="186"/>
        <v/>
      </c>
      <c r="CJ22" s="83" t="str">
        <f t="shared" ca="1" si="186"/>
        <v/>
      </c>
      <c r="CK22" s="83" t="str">
        <f t="shared" ca="1" si="186"/>
        <v/>
      </c>
      <c r="CL22" s="83" t="str">
        <f t="shared" ca="1" si="186"/>
        <v/>
      </c>
      <c r="CM22" s="83" t="str">
        <f t="shared" ca="1" si="186"/>
        <v/>
      </c>
      <c r="CN22" s="83" t="str">
        <f t="shared" ca="1" si="186"/>
        <v/>
      </c>
      <c r="CO22" s="83" t="str">
        <f t="shared" ca="1" si="186"/>
        <v/>
      </c>
      <c r="CP22" s="126" t="str">
        <f ca="1">IFERROR(IF(VLOOKUP(CP$1,$A$7:$C$26,3,0),IF(ISNUMBER(CG22),SUMIFS('Stats Coachs'!$F$3:$F$29,'Stats Coachs'!$C$3:$C$29,VLOOKUP(CP$1,$A$7:$B$26,2,0)),""),""),"")</f>
        <v/>
      </c>
      <c r="CQ22" s="83" t="str">
        <f t="shared" ca="1" si="187"/>
        <v/>
      </c>
      <c r="CR22" s="83" t="str">
        <f t="shared" ca="1" si="187"/>
        <v/>
      </c>
      <c r="CS22" s="83" t="str">
        <f t="shared" ca="1" si="187"/>
        <v/>
      </c>
      <c r="CT22" s="83" t="str">
        <f t="shared" ca="1" si="187"/>
        <v/>
      </c>
      <c r="CU22" s="83" t="str">
        <f t="shared" ca="1" si="187"/>
        <v/>
      </c>
      <c r="CV22" s="83" t="str">
        <f t="shared" ca="1" si="187"/>
        <v/>
      </c>
      <c r="CW22" s="83" t="str">
        <f t="shared" ca="1" si="187"/>
        <v/>
      </c>
      <c r="CX22" s="83" t="str">
        <f t="shared" ca="1" si="187"/>
        <v/>
      </c>
      <c r="CY22" s="83" t="str">
        <f t="shared" ca="1" si="187"/>
        <v/>
      </c>
      <c r="CZ22" s="126" t="str">
        <f ca="1">IFERROR(IF(VLOOKUP(CZ$1,$A$7:$C$26,3,0),IF(ISNUMBER(CQ22),SUMIFS('Stats Coachs'!$F$3:$F$29,'Stats Coachs'!$C$3:$C$29,VLOOKUP(CZ$1,$A$7:$B$26,2,0)),""),""),"")</f>
        <v/>
      </c>
      <c r="DA22" s="83" t="str">
        <f t="shared" ca="1" si="188"/>
        <v/>
      </c>
      <c r="DB22" s="83" t="str">
        <f t="shared" ca="1" si="188"/>
        <v/>
      </c>
      <c r="DC22" s="83" t="str">
        <f t="shared" ca="1" si="188"/>
        <v/>
      </c>
      <c r="DD22" s="83" t="str">
        <f t="shared" ca="1" si="188"/>
        <v/>
      </c>
      <c r="DE22" s="83" t="str">
        <f t="shared" ca="1" si="188"/>
        <v/>
      </c>
      <c r="DF22" s="83" t="str">
        <f t="shared" ca="1" si="188"/>
        <v/>
      </c>
      <c r="DG22" s="83" t="str">
        <f t="shared" ca="1" si="188"/>
        <v/>
      </c>
      <c r="DH22" s="83" t="str">
        <f t="shared" ca="1" si="188"/>
        <v/>
      </c>
      <c r="DI22" s="83" t="str">
        <f t="shared" ca="1" si="188"/>
        <v/>
      </c>
      <c r="DJ22" s="126" t="str">
        <f ca="1">IFERROR(IF(VLOOKUP(DJ$1,$A$7:$C$26,3,0),IF(ISNUMBER(DA22),SUMIFS('Stats Coachs'!$F$3:$F$29,'Stats Coachs'!$C$3:$C$29,VLOOKUP(DJ$1,$A$7:$B$26,2,0)),""),""),"")</f>
        <v/>
      </c>
      <c r="DK22" s="83" t="str">
        <f t="shared" ca="1" si="189"/>
        <v/>
      </c>
      <c r="DL22" s="83" t="str">
        <f t="shared" ca="1" si="189"/>
        <v/>
      </c>
      <c r="DM22" s="83" t="str">
        <f t="shared" ca="1" si="189"/>
        <v/>
      </c>
      <c r="DN22" s="83" t="str">
        <f t="shared" ca="1" si="189"/>
        <v/>
      </c>
      <c r="DO22" s="83" t="str">
        <f t="shared" ca="1" si="189"/>
        <v/>
      </c>
      <c r="DP22" s="83" t="str">
        <f t="shared" ca="1" si="189"/>
        <v/>
      </c>
      <c r="DQ22" s="83" t="str">
        <f t="shared" ca="1" si="189"/>
        <v/>
      </c>
      <c r="DR22" s="83" t="str">
        <f t="shared" ca="1" si="189"/>
        <v/>
      </c>
      <c r="DS22" s="83" t="str">
        <f t="shared" ca="1" si="189"/>
        <v/>
      </c>
      <c r="DT22" s="126" t="str">
        <f ca="1">IFERROR(IF(VLOOKUP(DT$1,$A$7:$C$26,3,0),IF(ISNUMBER(DK22),SUMIFS('Stats Coachs'!$F$3:$F$29,'Stats Coachs'!$C$3:$C$29,VLOOKUP(DT$1,$A$7:$B$26,2,0)),""),""),"")</f>
        <v/>
      </c>
      <c r="DU22" s="83" t="str">
        <f t="shared" ca="1" si="190"/>
        <v/>
      </c>
      <c r="DV22" s="83" t="str">
        <f t="shared" ca="1" si="190"/>
        <v/>
      </c>
      <c r="DW22" s="83" t="str">
        <f t="shared" ca="1" si="190"/>
        <v/>
      </c>
      <c r="DX22" s="83" t="str">
        <f t="shared" ca="1" si="190"/>
        <v/>
      </c>
      <c r="DY22" s="83" t="str">
        <f t="shared" ca="1" si="190"/>
        <v/>
      </c>
      <c r="DZ22" s="83" t="str">
        <f t="shared" ca="1" si="190"/>
        <v/>
      </c>
      <c r="EA22" s="83" t="str">
        <f t="shared" ca="1" si="190"/>
        <v/>
      </c>
      <c r="EB22" s="83" t="str">
        <f t="shared" ca="1" si="190"/>
        <v/>
      </c>
      <c r="EC22" s="83" t="str">
        <f t="shared" ca="1" si="190"/>
        <v/>
      </c>
      <c r="ED22" s="126" t="str">
        <f ca="1">IFERROR(IF(VLOOKUP(ED$1,$A$7:$C$26,3,0),IF(ISNUMBER(DU22),SUMIFS('Stats Coachs'!$F$3:$F$29,'Stats Coachs'!$C$3:$C$29,VLOOKUP(ED$1,$A$7:$B$26,2,0)),""),""),"")</f>
        <v/>
      </c>
      <c r="EE22" s="83" t="str">
        <f t="shared" ca="1" si="191"/>
        <v/>
      </c>
      <c r="EF22" s="83" t="str">
        <f t="shared" ca="1" si="191"/>
        <v/>
      </c>
      <c r="EG22" s="83" t="str">
        <f t="shared" ca="1" si="191"/>
        <v/>
      </c>
      <c r="EH22" s="83" t="str">
        <f t="shared" ca="1" si="191"/>
        <v/>
      </c>
      <c r="EI22" s="83" t="str">
        <f t="shared" ca="1" si="191"/>
        <v/>
      </c>
      <c r="EJ22" s="83" t="str">
        <f t="shared" ca="1" si="191"/>
        <v/>
      </c>
      <c r="EK22" s="83" t="str">
        <f t="shared" ca="1" si="191"/>
        <v/>
      </c>
      <c r="EL22" s="83" t="str">
        <f t="shared" ca="1" si="191"/>
        <v/>
      </c>
      <c r="EM22" s="83" t="str">
        <f t="shared" ca="1" si="191"/>
        <v/>
      </c>
      <c r="EN22" s="126" t="str">
        <f ca="1">IFERROR(IF(VLOOKUP(EN$1,$A$7:$C$26,3,0),IF(ISNUMBER(EE22),SUMIFS('Stats Coachs'!$F$3:$F$29,'Stats Coachs'!$C$3:$C$29,VLOOKUP(EN$1,$A$7:$B$26,2,0)),""),""),"")</f>
        <v/>
      </c>
      <c r="EO22" s="83" t="str">
        <f t="shared" ca="1" si="192"/>
        <v/>
      </c>
      <c r="EP22" s="83" t="str">
        <f t="shared" ca="1" si="192"/>
        <v/>
      </c>
      <c r="EQ22" s="83" t="str">
        <f t="shared" ca="1" si="192"/>
        <v/>
      </c>
      <c r="ER22" s="83" t="str">
        <f t="shared" ca="1" si="192"/>
        <v/>
      </c>
      <c r="ES22" s="83" t="str">
        <f t="shared" ca="1" si="192"/>
        <v/>
      </c>
      <c r="ET22" s="83" t="str">
        <f t="shared" ca="1" si="192"/>
        <v/>
      </c>
      <c r="EU22" s="83" t="str">
        <f t="shared" ca="1" si="192"/>
        <v/>
      </c>
      <c r="EV22" s="83" t="str">
        <f t="shared" ca="1" si="192"/>
        <v/>
      </c>
      <c r="EW22" s="83" t="str">
        <f t="shared" ca="1" si="192"/>
        <v/>
      </c>
      <c r="EX22" s="126" t="str">
        <f ca="1">IFERROR(IF(VLOOKUP(EX$1,$A$7:$C$26,3,0),IF(ISNUMBER(EO22),SUMIFS('Stats Coachs'!$F$3:$F$29,'Stats Coachs'!$C$3:$C$29,VLOOKUP(EX$1,$A$7:$B$26,2,0)),""),""),"")</f>
        <v/>
      </c>
      <c r="EY22" s="83" t="str">
        <f t="shared" ca="1" si="193"/>
        <v/>
      </c>
      <c r="EZ22" s="83" t="str">
        <f t="shared" ca="1" si="193"/>
        <v/>
      </c>
      <c r="FA22" s="83" t="str">
        <f t="shared" ca="1" si="193"/>
        <v/>
      </c>
      <c r="FB22" s="83" t="str">
        <f t="shared" ca="1" si="193"/>
        <v/>
      </c>
      <c r="FC22" s="83" t="str">
        <f t="shared" ca="1" si="193"/>
        <v/>
      </c>
      <c r="FD22" s="83" t="str">
        <f t="shared" ca="1" si="193"/>
        <v/>
      </c>
      <c r="FE22" s="83" t="str">
        <f t="shared" ca="1" si="193"/>
        <v/>
      </c>
      <c r="FF22" s="83" t="str">
        <f t="shared" ca="1" si="193"/>
        <v/>
      </c>
      <c r="FG22" s="83" t="str">
        <f t="shared" ca="1" si="193"/>
        <v/>
      </c>
      <c r="FH22" s="126" t="str">
        <f ca="1">IFERROR(IF(VLOOKUP(FH$1,$A$7:$C$26,3,0),IF(ISNUMBER(EY22),SUMIFS('Stats Coachs'!$F$3:$F$29,'Stats Coachs'!$C$3:$C$29,VLOOKUP(FH$1,$A$7:$B$26,2,0)),""),""),"")</f>
        <v/>
      </c>
      <c r="FI22" s="83" t="str">
        <f t="shared" ca="1" si="194"/>
        <v/>
      </c>
      <c r="FJ22" s="83" t="str">
        <f t="shared" ca="1" si="194"/>
        <v/>
      </c>
      <c r="FK22" s="83" t="str">
        <f t="shared" ca="1" si="194"/>
        <v/>
      </c>
      <c r="FL22" s="83" t="str">
        <f t="shared" ca="1" si="194"/>
        <v/>
      </c>
      <c r="FM22" s="83" t="str">
        <f t="shared" ca="1" si="194"/>
        <v/>
      </c>
      <c r="FN22" s="83" t="str">
        <f t="shared" ca="1" si="194"/>
        <v/>
      </c>
      <c r="FO22" s="83" t="str">
        <f t="shared" ca="1" si="194"/>
        <v/>
      </c>
      <c r="FP22" s="83" t="str">
        <f t="shared" ca="1" si="194"/>
        <v/>
      </c>
      <c r="FQ22" s="83" t="str">
        <f t="shared" ca="1" si="194"/>
        <v/>
      </c>
      <c r="FR22" s="126" t="str">
        <f ca="1">IFERROR(IF(VLOOKUP(FR$1,$A$7:$C$26,3,0),IF(ISNUMBER(FI22),SUMIFS('Stats Coachs'!$F$3:$F$29,'Stats Coachs'!$C$3:$C$29,VLOOKUP(FR$1,$A$7:$B$26,2,0)),""),""),"")</f>
        <v/>
      </c>
      <c r="FS22" s="83" t="str">
        <f t="shared" ca="1" si="195"/>
        <v/>
      </c>
      <c r="FT22" s="83" t="str">
        <f t="shared" ca="1" si="195"/>
        <v/>
      </c>
      <c r="FU22" s="83" t="str">
        <f t="shared" ca="1" si="195"/>
        <v/>
      </c>
      <c r="FV22" s="83" t="str">
        <f t="shared" ca="1" si="195"/>
        <v/>
      </c>
      <c r="FW22" s="83" t="str">
        <f t="shared" ca="1" si="195"/>
        <v/>
      </c>
      <c r="FX22" s="83" t="str">
        <f t="shared" ca="1" si="195"/>
        <v/>
      </c>
      <c r="FY22" s="83" t="str">
        <f t="shared" ca="1" si="195"/>
        <v/>
      </c>
      <c r="FZ22" s="83" t="str">
        <f t="shared" ca="1" si="195"/>
        <v/>
      </c>
      <c r="GA22" s="83" t="str">
        <f t="shared" ca="1" si="195"/>
        <v/>
      </c>
      <c r="GB22" s="126" t="str">
        <f ca="1">IFERROR(IF(VLOOKUP(GB$1,$A$7:$C$26,3,0),IF(ISNUMBER(FS22),SUMIFS('Stats Coachs'!$F$3:$F$29,'Stats Coachs'!$C$3:$C$29,VLOOKUP(GB$1,$A$7:$B$26,2,0)),""),""),"")</f>
        <v/>
      </c>
      <c r="GC22" s="83" t="str">
        <f t="shared" ca="1" si="196"/>
        <v/>
      </c>
      <c r="GD22" s="83" t="str">
        <f t="shared" ca="1" si="196"/>
        <v/>
      </c>
      <c r="GE22" s="83" t="str">
        <f t="shared" ca="1" si="196"/>
        <v/>
      </c>
      <c r="GF22" s="83" t="str">
        <f t="shared" ca="1" si="196"/>
        <v/>
      </c>
      <c r="GG22" s="83" t="str">
        <f t="shared" ca="1" si="196"/>
        <v/>
      </c>
      <c r="GH22" s="83" t="str">
        <f t="shared" ca="1" si="196"/>
        <v/>
      </c>
      <c r="GI22" s="83" t="str">
        <f t="shared" ca="1" si="196"/>
        <v/>
      </c>
      <c r="GJ22" s="83" t="str">
        <f t="shared" ca="1" si="196"/>
        <v/>
      </c>
      <c r="GK22" s="83" t="str">
        <f t="shared" ca="1" si="196"/>
        <v/>
      </c>
      <c r="GL22" s="126" t="str">
        <f ca="1">IFERROR(IF(VLOOKUP(GL$1,$A$7:$C$26,3,0),IF(ISNUMBER(GC22),SUMIFS('Stats Coachs'!$F$3:$F$29,'Stats Coachs'!$C$3:$C$29,VLOOKUP(GL$1,$A$7:$B$26,2,0)),""),""),"")</f>
        <v/>
      </c>
      <c r="GM22" s="83" t="str">
        <f t="shared" ca="1" si="197"/>
        <v/>
      </c>
      <c r="GN22" s="83" t="str">
        <f t="shared" ca="1" si="197"/>
        <v/>
      </c>
      <c r="GO22" s="83" t="str">
        <f t="shared" ca="1" si="197"/>
        <v/>
      </c>
      <c r="GP22" s="83" t="str">
        <f t="shared" ca="1" si="197"/>
        <v/>
      </c>
      <c r="GQ22" s="83" t="str">
        <f t="shared" ca="1" si="197"/>
        <v/>
      </c>
      <c r="GR22" s="83" t="str">
        <f t="shared" ca="1" si="197"/>
        <v/>
      </c>
      <c r="GS22" s="83" t="str">
        <f t="shared" ca="1" si="197"/>
        <v/>
      </c>
      <c r="GT22" s="83" t="str">
        <f t="shared" ca="1" si="197"/>
        <v/>
      </c>
      <c r="GU22" s="83" t="str">
        <f t="shared" ca="1" si="197"/>
        <v/>
      </c>
      <c r="GV22" s="126" t="str">
        <f ca="1">IFERROR(IF(VLOOKUP(GV$1,$A$7:$C$26,3,0),IF(ISNUMBER(GM22),SUMIFS('Stats Coachs'!$F$3:$F$29,'Stats Coachs'!$C$3:$C$29,VLOOKUP(GV$1,$A$7:$B$26,2,0)),""),""),"")</f>
        <v/>
      </c>
      <c r="GW22" s="83" t="str">
        <f t="shared" ca="1" si="198"/>
        <v/>
      </c>
      <c r="GX22" s="83" t="str">
        <f t="shared" ca="1" si="198"/>
        <v/>
      </c>
      <c r="GY22" s="83" t="str">
        <f t="shared" ca="1" si="198"/>
        <v/>
      </c>
      <c r="GZ22" s="83" t="str">
        <f t="shared" ca="1" si="198"/>
        <v/>
      </c>
      <c r="HA22" s="83" t="str">
        <f t="shared" ca="1" si="198"/>
        <v/>
      </c>
      <c r="HB22" s="83" t="str">
        <f t="shared" ca="1" si="198"/>
        <v/>
      </c>
      <c r="HC22" s="83" t="str">
        <f t="shared" ca="1" si="198"/>
        <v/>
      </c>
      <c r="HD22" s="83" t="str">
        <f t="shared" ca="1" si="198"/>
        <v/>
      </c>
      <c r="HE22" s="83" t="str">
        <f t="shared" ca="1" si="198"/>
        <v/>
      </c>
      <c r="HF22" s="126" t="str">
        <f ca="1">IFERROR(IF(VLOOKUP(HF$1,$A$7:$C$26,3,0),IF(ISNUMBER(GW22),SUMIFS('Stats Coachs'!$F$3:$F$29,'Stats Coachs'!$C$3:$C$29,VLOOKUP(HF$1,$A$7:$B$26,2,0)),""),""),"")</f>
        <v/>
      </c>
      <c r="HG22" s="83" t="str">
        <f t="shared" ca="1" si="199"/>
        <v/>
      </c>
      <c r="HH22" s="83" t="str">
        <f t="shared" ca="1" si="199"/>
        <v/>
      </c>
      <c r="HI22" s="83" t="str">
        <f t="shared" ca="1" si="199"/>
        <v/>
      </c>
      <c r="HJ22" s="83" t="str">
        <f t="shared" ca="1" si="199"/>
        <v/>
      </c>
      <c r="HK22" s="83" t="str">
        <f t="shared" ca="1" si="199"/>
        <v/>
      </c>
      <c r="HL22" s="83" t="str">
        <f t="shared" ca="1" si="199"/>
        <v/>
      </c>
      <c r="HM22" s="83" t="str">
        <f t="shared" ca="1" si="199"/>
        <v/>
      </c>
      <c r="HN22" s="83" t="str">
        <f t="shared" ca="1" si="199"/>
        <v/>
      </c>
      <c r="HO22" s="83" t="str">
        <f t="shared" ca="1" si="199"/>
        <v/>
      </c>
      <c r="HP22" s="126" t="str">
        <f ca="1">IFERROR(IF(VLOOKUP(HP$1,$A$7:$C$26,3,0),IF(ISNUMBER(HG22),SUMIFS('Stats Coachs'!$F$3:$F$29,'Stats Coachs'!$C$3:$C$29,VLOOKUP(HP$1,$A$7:$B$26,2,0)),""),""),"")</f>
        <v/>
      </c>
      <c r="HQ22" s="83" t="str">
        <f t="shared" ca="1" si="200"/>
        <v/>
      </c>
      <c r="HR22" s="83" t="str">
        <f t="shared" ca="1" si="200"/>
        <v/>
      </c>
      <c r="HS22" s="83" t="str">
        <f t="shared" ca="1" si="200"/>
        <v/>
      </c>
      <c r="HT22" s="83" t="str">
        <f t="shared" ca="1" si="200"/>
        <v/>
      </c>
      <c r="HU22" s="83" t="str">
        <f t="shared" ca="1" si="200"/>
        <v/>
      </c>
      <c r="HV22" s="83" t="str">
        <f t="shared" ca="1" si="200"/>
        <v/>
      </c>
      <c r="HW22" s="83" t="str">
        <f t="shared" ca="1" si="200"/>
        <v/>
      </c>
      <c r="HX22" s="83" t="str">
        <f t="shared" ca="1" si="200"/>
        <v/>
      </c>
      <c r="HY22" s="83" t="str">
        <f t="shared" ca="1" si="200"/>
        <v/>
      </c>
      <c r="HZ22" s="126" t="str">
        <f ca="1">IFERROR(IF(VLOOKUP(HZ$1,$A$7:$C$26,3,0),IF(ISNUMBER(HQ22),SUMIFS('Stats Coachs'!$F$3:$F$29,'Stats Coachs'!$C$3:$C$29,VLOOKUP(HZ$1,$A$7:$B$26,2,0)),""),""),"")</f>
        <v/>
      </c>
      <c r="IA22" s="83" t="str">
        <f t="shared" ca="1" si="201"/>
        <v/>
      </c>
      <c r="IB22" s="83" t="str">
        <f t="shared" ca="1" si="201"/>
        <v/>
      </c>
      <c r="IC22" s="83" t="str">
        <f t="shared" ca="1" si="201"/>
        <v/>
      </c>
      <c r="ID22" s="83" t="str">
        <f t="shared" ca="1" si="201"/>
        <v/>
      </c>
      <c r="IE22" s="83" t="str">
        <f t="shared" ca="1" si="201"/>
        <v/>
      </c>
      <c r="IF22" s="83" t="str">
        <f t="shared" ca="1" si="201"/>
        <v/>
      </c>
      <c r="IG22" s="83" t="str">
        <f t="shared" ca="1" si="201"/>
        <v/>
      </c>
      <c r="IH22" s="83" t="str">
        <f t="shared" ca="1" si="201"/>
        <v/>
      </c>
      <c r="II22" s="83" t="str">
        <f t="shared" ca="1" si="201"/>
        <v/>
      </c>
      <c r="IJ22" s="126" t="str">
        <f ca="1">IFERROR(IF(VLOOKUP(IJ$1,$A$7:$C$26,3,0),IF(ISNUMBER(IA22),SUMIFS('Stats Coachs'!$F$3:$F$29,'Stats Coachs'!$C$3:$C$29,VLOOKUP(IJ$1,$A$7:$B$26,2,0)),""),""),"")</f>
        <v/>
      </c>
    </row>
    <row r="23" spans="1:244" x14ac:dyDescent="0.2">
      <c r="A23" s="213">
        <v>18</v>
      </c>
      <c r="B23" s="80" t="s">
        <v>222</v>
      </c>
      <c r="C23" s="214" t="b">
        <v>1</v>
      </c>
      <c r="E23" s="83">
        <v>20</v>
      </c>
      <c r="F23" s="86" t="str">
        <f t="shared" ca="1" si="180"/>
        <v>Boris</v>
      </c>
      <c r="G23" s="83">
        <f t="shared" ca="1" si="170"/>
        <v>98</v>
      </c>
      <c r="H23" s="83">
        <f t="shared" ca="1" si="170"/>
        <v>85</v>
      </c>
      <c r="I23" s="83">
        <f t="shared" ca="1" si="170"/>
        <v>13</v>
      </c>
      <c r="J23" s="117">
        <f t="shared" ca="1" si="170"/>
        <v>7170</v>
      </c>
      <c r="K23" s="87">
        <f t="shared" ca="1" si="171"/>
        <v>73</v>
      </c>
      <c r="L23" s="83">
        <f t="shared" ca="1" si="172"/>
        <v>47</v>
      </c>
      <c r="M23" s="83">
        <f t="shared" ca="1" si="172"/>
        <v>15</v>
      </c>
      <c r="N23" s="83">
        <f t="shared" ca="1" si="172"/>
        <v>11</v>
      </c>
      <c r="O23" s="83">
        <f t="shared" ca="1" si="172"/>
        <v>0</v>
      </c>
      <c r="P23" s="114">
        <f t="shared" ca="1" si="173"/>
        <v>0.22425629290617849</v>
      </c>
      <c r="Q23" s="83">
        <f t="shared" ca="1" si="174"/>
        <v>8</v>
      </c>
      <c r="R23" s="114">
        <f t="shared" ca="1" si="175"/>
        <v>0.67123287671232879</v>
      </c>
      <c r="T23" s="88">
        <f ca="1">RANK(V23,$V$4:$V$98,0)+COUNTIFS($V$4:$V23,V23)-1</f>
        <v>26</v>
      </c>
      <c r="U23" s="84" t="str">
        <f>Listes!X23</f>
        <v>CM</v>
      </c>
      <c r="V23" s="89" cm="1">
        <f t="array" aca="1" ref="V23" ca="1">INDEX($W23:$AG23,$C$2)</f>
        <v>84</v>
      </c>
      <c r="W23" s="83">
        <f t="shared" ca="1" si="176"/>
        <v>84</v>
      </c>
      <c r="X23" s="83">
        <f t="shared" ca="1" si="176"/>
        <v>76</v>
      </c>
      <c r="Y23" s="83">
        <f t="shared" ca="1" si="176"/>
        <v>8</v>
      </c>
      <c r="Z23" s="83">
        <f t="shared" ca="1" si="176"/>
        <v>7010</v>
      </c>
      <c r="AA23" s="90">
        <f t="shared" ca="1" si="146"/>
        <v>83.452380952380949</v>
      </c>
      <c r="AB23" s="83">
        <f t="shared" ca="1" si="177"/>
        <v>11</v>
      </c>
      <c r="AC23" s="83">
        <f t="shared" ca="1" si="177"/>
        <v>19</v>
      </c>
      <c r="AD23" s="83">
        <f t="shared" ca="1" si="177"/>
        <v>4</v>
      </c>
      <c r="AE23" s="83">
        <f t="shared" ca="1" si="177"/>
        <v>0</v>
      </c>
      <c r="AF23" s="116">
        <f t="shared" ca="1" si="148"/>
        <v>0.19221967963386727</v>
      </c>
      <c r="AG23" s="85">
        <f t="shared" ca="1" si="178"/>
        <v>5</v>
      </c>
      <c r="AH23" s="126">
        <f t="shared" ca="1" si="179"/>
        <v>100</v>
      </c>
      <c r="AI23" s="83" t="str">
        <f t="shared" ca="1" si="181"/>
        <v/>
      </c>
      <c r="AJ23" s="83" t="str">
        <f t="shared" ca="1" si="181"/>
        <v/>
      </c>
      <c r="AK23" s="83" t="str">
        <f t="shared" ca="1" si="181"/>
        <v/>
      </c>
      <c r="AL23" s="83" t="str">
        <f t="shared" ca="1" si="181"/>
        <v/>
      </c>
      <c r="AM23" s="83" t="str">
        <f t="shared" ca="1" si="181"/>
        <v/>
      </c>
      <c r="AN23" s="83" t="str">
        <f t="shared" ca="1" si="181"/>
        <v/>
      </c>
      <c r="AO23" s="83" t="str">
        <f t="shared" ca="1" si="181"/>
        <v/>
      </c>
      <c r="AP23" s="83" t="str">
        <f t="shared" ca="1" si="181"/>
        <v/>
      </c>
      <c r="AQ23" s="83" t="str">
        <f t="shared" ca="1" si="181"/>
        <v/>
      </c>
      <c r="AR23" s="126" t="str">
        <f ca="1">IFERROR(IF(VLOOKUP(AR$1,$A$6:$C$26,3,0),IF(ISNUMBER(AI23),SUMIFS('Stats Coachs'!$F$2:$F$29,'Stats Coachs'!$C$2:$C$29,VLOOKUP(AR$1,$A$6:$B$26,2,0)),""),""),"")</f>
        <v/>
      </c>
      <c r="AS23" s="83" t="str">
        <f t="shared" ca="1" si="182"/>
        <v/>
      </c>
      <c r="AT23" s="83" t="str">
        <f t="shared" ca="1" si="182"/>
        <v/>
      </c>
      <c r="AU23" s="83" t="str">
        <f t="shared" ca="1" si="182"/>
        <v/>
      </c>
      <c r="AV23" s="83" t="str">
        <f t="shared" ca="1" si="182"/>
        <v/>
      </c>
      <c r="AW23" s="83" t="str">
        <f t="shared" ca="1" si="182"/>
        <v/>
      </c>
      <c r="AX23" s="83" t="str">
        <f t="shared" ca="1" si="182"/>
        <v/>
      </c>
      <c r="AY23" s="83" t="str">
        <f t="shared" ca="1" si="182"/>
        <v/>
      </c>
      <c r="AZ23" s="83" t="str">
        <f t="shared" ca="1" si="182"/>
        <v/>
      </c>
      <c r="BA23" s="83" t="str">
        <f t="shared" ca="1" si="182"/>
        <v/>
      </c>
      <c r="BB23" s="126" t="str">
        <f ca="1">IFERROR(IF(VLOOKUP(BB$1,$A$7:$C$26,3,0),IF(ISNUMBER(AS23),SUMIFS('Stats Coachs'!$F$3:$F$29,'Stats Coachs'!$C$3:$C$29,VLOOKUP(BB$1,$A$7:$B$26,2,0)),""),""),"")</f>
        <v/>
      </c>
      <c r="BC23" s="83" t="str">
        <f t="shared" ca="1" si="183"/>
        <v/>
      </c>
      <c r="BD23" s="83" t="str">
        <f t="shared" ca="1" si="183"/>
        <v/>
      </c>
      <c r="BE23" s="83" t="str">
        <f t="shared" ca="1" si="183"/>
        <v/>
      </c>
      <c r="BF23" s="83" t="str">
        <f t="shared" ca="1" si="183"/>
        <v/>
      </c>
      <c r="BG23" s="83" t="str">
        <f t="shared" ca="1" si="183"/>
        <v/>
      </c>
      <c r="BH23" s="83" t="str">
        <f t="shared" ca="1" si="183"/>
        <v/>
      </c>
      <c r="BI23" s="83" t="str">
        <f t="shared" ca="1" si="183"/>
        <v/>
      </c>
      <c r="BJ23" s="83" t="str">
        <f t="shared" ca="1" si="183"/>
        <v/>
      </c>
      <c r="BK23" s="83" t="str">
        <f t="shared" ca="1" si="183"/>
        <v/>
      </c>
      <c r="BL23" s="126" t="str">
        <f ca="1">IFERROR(IF(VLOOKUP(BL$1,$A$7:$C$26,3,0),IF(ISNUMBER(BC23),SUMIFS('Stats Coachs'!$F$3:$F$29,'Stats Coachs'!$C$3:$C$29,VLOOKUP(BL$1,$A$7:$B$26,2,0)),""),""),"")</f>
        <v/>
      </c>
      <c r="BM23" s="83" t="str">
        <f t="shared" ca="1" si="184"/>
        <v/>
      </c>
      <c r="BN23" s="83" t="str">
        <f t="shared" ca="1" si="184"/>
        <v/>
      </c>
      <c r="BO23" s="83" t="str">
        <f t="shared" ca="1" si="184"/>
        <v/>
      </c>
      <c r="BP23" s="83" t="str">
        <f t="shared" ca="1" si="184"/>
        <v/>
      </c>
      <c r="BQ23" s="83" t="str">
        <f t="shared" ca="1" si="184"/>
        <v/>
      </c>
      <c r="BR23" s="83" t="str">
        <f t="shared" ca="1" si="184"/>
        <v/>
      </c>
      <c r="BS23" s="83" t="str">
        <f t="shared" ca="1" si="184"/>
        <v/>
      </c>
      <c r="BT23" s="83" t="str">
        <f t="shared" ca="1" si="184"/>
        <v/>
      </c>
      <c r="BU23" s="83" t="str">
        <f t="shared" ca="1" si="184"/>
        <v/>
      </c>
      <c r="BV23" s="126" t="str">
        <f ca="1">IFERROR(IF(VLOOKUP(BV$1,$A$7:$C$26,3,0),IF(ISNUMBER(BM23),SUMIFS('Stats Coachs'!$F$3:$F$29,'Stats Coachs'!$C$3:$C$29,VLOOKUP(BV$1,$A$7:$B$26,2,0)),""),""),"")</f>
        <v/>
      </c>
      <c r="BW23" s="83" t="str">
        <f t="shared" ca="1" si="185"/>
        <v/>
      </c>
      <c r="BX23" s="83" t="str">
        <f t="shared" ca="1" si="185"/>
        <v/>
      </c>
      <c r="BY23" s="83" t="str">
        <f t="shared" ca="1" si="185"/>
        <v/>
      </c>
      <c r="BZ23" s="83" t="str">
        <f t="shared" ca="1" si="185"/>
        <v/>
      </c>
      <c r="CA23" s="83" t="str">
        <f t="shared" ca="1" si="185"/>
        <v/>
      </c>
      <c r="CB23" s="83" t="str">
        <f t="shared" ca="1" si="185"/>
        <v/>
      </c>
      <c r="CC23" s="83" t="str">
        <f t="shared" ca="1" si="185"/>
        <v/>
      </c>
      <c r="CD23" s="83" t="str">
        <f t="shared" ca="1" si="185"/>
        <v/>
      </c>
      <c r="CE23" s="83" t="str">
        <f t="shared" ca="1" si="185"/>
        <v/>
      </c>
      <c r="CF23" s="126" t="str">
        <f ca="1">IFERROR(IF(VLOOKUP(CF$1,$A$7:$C$26,3,0),IF(ISNUMBER(BW23),SUMIFS('Stats Coachs'!$F$3:$F$29,'Stats Coachs'!$C$3:$C$29,VLOOKUP(CF$1,$A$7:$B$26,2,0)),""),""),"")</f>
        <v/>
      </c>
      <c r="CG23" s="83" t="str">
        <f t="shared" ca="1" si="186"/>
        <v/>
      </c>
      <c r="CH23" s="83" t="str">
        <f t="shared" ca="1" si="186"/>
        <v/>
      </c>
      <c r="CI23" s="83" t="str">
        <f t="shared" ca="1" si="186"/>
        <v/>
      </c>
      <c r="CJ23" s="83" t="str">
        <f t="shared" ca="1" si="186"/>
        <v/>
      </c>
      <c r="CK23" s="83" t="str">
        <f t="shared" ca="1" si="186"/>
        <v/>
      </c>
      <c r="CL23" s="83" t="str">
        <f t="shared" ca="1" si="186"/>
        <v/>
      </c>
      <c r="CM23" s="83" t="str">
        <f t="shared" ca="1" si="186"/>
        <v/>
      </c>
      <c r="CN23" s="83" t="str">
        <f t="shared" ca="1" si="186"/>
        <v/>
      </c>
      <c r="CO23" s="83" t="str">
        <f t="shared" ca="1" si="186"/>
        <v/>
      </c>
      <c r="CP23" s="126" t="str">
        <f ca="1">IFERROR(IF(VLOOKUP(CP$1,$A$7:$C$26,3,0),IF(ISNUMBER(CG23),SUMIFS('Stats Coachs'!$F$3:$F$29,'Stats Coachs'!$C$3:$C$29,VLOOKUP(CP$1,$A$7:$B$26,2,0)),""),""),"")</f>
        <v/>
      </c>
      <c r="CQ23" s="83" t="str">
        <f t="shared" ca="1" si="187"/>
        <v/>
      </c>
      <c r="CR23" s="83" t="str">
        <f t="shared" ca="1" si="187"/>
        <v/>
      </c>
      <c r="CS23" s="83" t="str">
        <f t="shared" ca="1" si="187"/>
        <v/>
      </c>
      <c r="CT23" s="83" t="str">
        <f t="shared" ca="1" si="187"/>
        <v/>
      </c>
      <c r="CU23" s="83" t="str">
        <f t="shared" ca="1" si="187"/>
        <v/>
      </c>
      <c r="CV23" s="83" t="str">
        <f t="shared" ca="1" si="187"/>
        <v/>
      </c>
      <c r="CW23" s="83" t="str">
        <f t="shared" ca="1" si="187"/>
        <v/>
      </c>
      <c r="CX23" s="83" t="str">
        <f t="shared" ca="1" si="187"/>
        <v/>
      </c>
      <c r="CY23" s="83" t="str">
        <f t="shared" ca="1" si="187"/>
        <v/>
      </c>
      <c r="CZ23" s="126" t="str">
        <f ca="1">IFERROR(IF(VLOOKUP(CZ$1,$A$7:$C$26,3,0),IF(ISNUMBER(CQ23),SUMIFS('Stats Coachs'!$F$3:$F$29,'Stats Coachs'!$C$3:$C$29,VLOOKUP(CZ$1,$A$7:$B$26,2,0)),""),""),"")</f>
        <v/>
      </c>
      <c r="DA23" s="83" t="str">
        <f t="shared" ca="1" si="188"/>
        <v/>
      </c>
      <c r="DB23" s="83" t="str">
        <f t="shared" ca="1" si="188"/>
        <v/>
      </c>
      <c r="DC23" s="83" t="str">
        <f t="shared" ca="1" si="188"/>
        <v/>
      </c>
      <c r="DD23" s="83" t="str">
        <f t="shared" ca="1" si="188"/>
        <v/>
      </c>
      <c r="DE23" s="83" t="str">
        <f t="shared" ca="1" si="188"/>
        <v/>
      </c>
      <c r="DF23" s="83" t="str">
        <f t="shared" ca="1" si="188"/>
        <v/>
      </c>
      <c r="DG23" s="83" t="str">
        <f t="shared" ca="1" si="188"/>
        <v/>
      </c>
      <c r="DH23" s="83" t="str">
        <f t="shared" ca="1" si="188"/>
        <v/>
      </c>
      <c r="DI23" s="83" t="str">
        <f t="shared" ca="1" si="188"/>
        <v/>
      </c>
      <c r="DJ23" s="126" t="str">
        <f ca="1">IFERROR(IF(VLOOKUP(DJ$1,$A$7:$C$26,3,0),IF(ISNUMBER(DA23),SUMIFS('Stats Coachs'!$F$3:$F$29,'Stats Coachs'!$C$3:$C$29,VLOOKUP(DJ$1,$A$7:$B$26,2,0)),""),""),"")</f>
        <v/>
      </c>
      <c r="DK23" s="83" t="str">
        <f t="shared" ca="1" si="189"/>
        <v/>
      </c>
      <c r="DL23" s="83" t="str">
        <f t="shared" ca="1" si="189"/>
        <v/>
      </c>
      <c r="DM23" s="83" t="str">
        <f t="shared" ca="1" si="189"/>
        <v/>
      </c>
      <c r="DN23" s="83" t="str">
        <f t="shared" ca="1" si="189"/>
        <v/>
      </c>
      <c r="DO23" s="83" t="str">
        <f t="shared" ca="1" si="189"/>
        <v/>
      </c>
      <c r="DP23" s="83" t="str">
        <f t="shared" ca="1" si="189"/>
        <v/>
      </c>
      <c r="DQ23" s="83" t="str">
        <f t="shared" ca="1" si="189"/>
        <v/>
      </c>
      <c r="DR23" s="83" t="str">
        <f t="shared" ca="1" si="189"/>
        <v/>
      </c>
      <c r="DS23" s="83" t="str">
        <f t="shared" ca="1" si="189"/>
        <v/>
      </c>
      <c r="DT23" s="126" t="str">
        <f ca="1">IFERROR(IF(VLOOKUP(DT$1,$A$7:$C$26,3,0),IF(ISNUMBER(DK23),SUMIFS('Stats Coachs'!$F$3:$F$29,'Stats Coachs'!$C$3:$C$29,VLOOKUP(DT$1,$A$7:$B$26,2,0)),""),""),"")</f>
        <v/>
      </c>
      <c r="DU23" s="83" t="str">
        <f t="shared" ca="1" si="190"/>
        <v/>
      </c>
      <c r="DV23" s="83" t="str">
        <f t="shared" ca="1" si="190"/>
        <v/>
      </c>
      <c r="DW23" s="83" t="str">
        <f t="shared" ca="1" si="190"/>
        <v/>
      </c>
      <c r="DX23" s="83" t="str">
        <f t="shared" ca="1" si="190"/>
        <v/>
      </c>
      <c r="DY23" s="83" t="str">
        <f t="shared" ca="1" si="190"/>
        <v/>
      </c>
      <c r="DZ23" s="83" t="str">
        <f t="shared" ca="1" si="190"/>
        <v/>
      </c>
      <c r="EA23" s="83" t="str">
        <f t="shared" ca="1" si="190"/>
        <v/>
      </c>
      <c r="EB23" s="83" t="str">
        <f t="shared" ca="1" si="190"/>
        <v/>
      </c>
      <c r="EC23" s="83" t="str">
        <f t="shared" ca="1" si="190"/>
        <v/>
      </c>
      <c r="ED23" s="126" t="str">
        <f ca="1">IFERROR(IF(VLOOKUP(ED$1,$A$7:$C$26,3,0),IF(ISNUMBER(DU23),SUMIFS('Stats Coachs'!$F$3:$F$29,'Stats Coachs'!$C$3:$C$29,VLOOKUP(ED$1,$A$7:$B$26,2,0)),""),""),"")</f>
        <v/>
      </c>
      <c r="EE23" s="83" t="str">
        <f t="shared" ca="1" si="191"/>
        <v/>
      </c>
      <c r="EF23" s="83" t="str">
        <f t="shared" ca="1" si="191"/>
        <v/>
      </c>
      <c r="EG23" s="83" t="str">
        <f t="shared" ca="1" si="191"/>
        <v/>
      </c>
      <c r="EH23" s="83" t="str">
        <f t="shared" ca="1" si="191"/>
        <v/>
      </c>
      <c r="EI23" s="83" t="str">
        <f t="shared" ca="1" si="191"/>
        <v/>
      </c>
      <c r="EJ23" s="83" t="str">
        <f t="shared" ca="1" si="191"/>
        <v/>
      </c>
      <c r="EK23" s="83" t="str">
        <f t="shared" ca="1" si="191"/>
        <v/>
      </c>
      <c r="EL23" s="83" t="str">
        <f t="shared" ca="1" si="191"/>
        <v/>
      </c>
      <c r="EM23" s="83" t="str">
        <f t="shared" ca="1" si="191"/>
        <v/>
      </c>
      <c r="EN23" s="126" t="str">
        <f ca="1">IFERROR(IF(VLOOKUP(EN$1,$A$7:$C$26,3,0),IF(ISNUMBER(EE23),SUMIFS('Stats Coachs'!$F$3:$F$29,'Stats Coachs'!$C$3:$C$29,VLOOKUP(EN$1,$A$7:$B$26,2,0)),""),""),"")</f>
        <v/>
      </c>
      <c r="EO23" s="83" t="str">
        <f t="shared" ca="1" si="192"/>
        <v/>
      </c>
      <c r="EP23" s="83" t="str">
        <f t="shared" ca="1" si="192"/>
        <v/>
      </c>
      <c r="EQ23" s="83" t="str">
        <f t="shared" ca="1" si="192"/>
        <v/>
      </c>
      <c r="ER23" s="83" t="str">
        <f t="shared" ca="1" si="192"/>
        <v/>
      </c>
      <c r="ES23" s="83" t="str">
        <f t="shared" ca="1" si="192"/>
        <v/>
      </c>
      <c r="ET23" s="83" t="str">
        <f t="shared" ca="1" si="192"/>
        <v/>
      </c>
      <c r="EU23" s="83" t="str">
        <f t="shared" ca="1" si="192"/>
        <v/>
      </c>
      <c r="EV23" s="83" t="str">
        <f t="shared" ca="1" si="192"/>
        <v/>
      </c>
      <c r="EW23" s="83" t="str">
        <f t="shared" ca="1" si="192"/>
        <v/>
      </c>
      <c r="EX23" s="126" t="str">
        <f ca="1">IFERROR(IF(VLOOKUP(EX$1,$A$7:$C$26,3,0),IF(ISNUMBER(EO23),SUMIFS('Stats Coachs'!$F$3:$F$29,'Stats Coachs'!$C$3:$C$29,VLOOKUP(EX$1,$A$7:$B$26,2,0)),""),""),"")</f>
        <v/>
      </c>
      <c r="EY23" s="83" t="str">
        <f t="shared" ca="1" si="193"/>
        <v/>
      </c>
      <c r="EZ23" s="83" t="str">
        <f t="shared" ca="1" si="193"/>
        <v/>
      </c>
      <c r="FA23" s="83" t="str">
        <f t="shared" ca="1" si="193"/>
        <v/>
      </c>
      <c r="FB23" s="83" t="str">
        <f t="shared" ca="1" si="193"/>
        <v/>
      </c>
      <c r="FC23" s="83" t="str">
        <f t="shared" ca="1" si="193"/>
        <v/>
      </c>
      <c r="FD23" s="83" t="str">
        <f t="shared" ca="1" si="193"/>
        <v/>
      </c>
      <c r="FE23" s="83" t="str">
        <f t="shared" ca="1" si="193"/>
        <v/>
      </c>
      <c r="FF23" s="83" t="str">
        <f t="shared" ca="1" si="193"/>
        <v/>
      </c>
      <c r="FG23" s="83" t="str">
        <f t="shared" ca="1" si="193"/>
        <v/>
      </c>
      <c r="FH23" s="126" t="str">
        <f ca="1">IFERROR(IF(VLOOKUP(FH$1,$A$7:$C$26,3,0),IF(ISNUMBER(EY23),SUMIFS('Stats Coachs'!$F$3:$F$29,'Stats Coachs'!$C$3:$C$29,VLOOKUP(FH$1,$A$7:$B$26,2,0)),""),""),"")</f>
        <v/>
      </c>
      <c r="FI23" s="83" t="str">
        <f t="shared" ca="1" si="194"/>
        <v/>
      </c>
      <c r="FJ23" s="83" t="str">
        <f t="shared" ca="1" si="194"/>
        <v/>
      </c>
      <c r="FK23" s="83" t="str">
        <f t="shared" ca="1" si="194"/>
        <v/>
      </c>
      <c r="FL23" s="83" t="str">
        <f t="shared" ca="1" si="194"/>
        <v/>
      </c>
      <c r="FM23" s="83" t="str">
        <f t="shared" ca="1" si="194"/>
        <v/>
      </c>
      <c r="FN23" s="83" t="str">
        <f t="shared" ca="1" si="194"/>
        <v/>
      </c>
      <c r="FO23" s="83" t="str">
        <f t="shared" ca="1" si="194"/>
        <v/>
      </c>
      <c r="FP23" s="83" t="str">
        <f t="shared" ca="1" si="194"/>
        <v/>
      </c>
      <c r="FQ23" s="83" t="str">
        <f t="shared" ca="1" si="194"/>
        <v/>
      </c>
      <c r="FR23" s="126" t="str">
        <f ca="1">IFERROR(IF(VLOOKUP(FR$1,$A$7:$C$26,3,0),IF(ISNUMBER(FI23),SUMIFS('Stats Coachs'!$F$3:$F$29,'Stats Coachs'!$C$3:$C$29,VLOOKUP(FR$1,$A$7:$B$26,2,0)),""),""),"")</f>
        <v/>
      </c>
      <c r="FS23" s="83" t="str">
        <f t="shared" ca="1" si="195"/>
        <v/>
      </c>
      <c r="FT23" s="83" t="str">
        <f t="shared" ca="1" si="195"/>
        <v/>
      </c>
      <c r="FU23" s="83" t="str">
        <f t="shared" ca="1" si="195"/>
        <v/>
      </c>
      <c r="FV23" s="83" t="str">
        <f t="shared" ca="1" si="195"/>
        <v/>
      </c>
      <c r="FW23" s="83" t="str">
        <f t="shared" ca="1" si="195"/>
        <v/>
      </c>
      <c r="FX23" s="83" t="str">
        <f t="shared" ca="1" si="195"/>
        <v/>
      </c>
      <c r="FY23" s="83" t="str">
        <f t="shared" ca="1" si="195"/>
        <v/>
      </c>
      <c r="FZ23" s="83" t="str">
        <f t="shared" ca="1" si="195"/>
        <v/>
      </c>
      <c r="GA23" s="83" t="str">
        <f t="shared" ca="1" si="195"/>
        <v/>
      </c>
      <c r="GB23" s="126" t="str">
        <f ca="1">IFERROR(IF(VLOOKUP(GB$1,$A$7:$C$26,3,0),IF(ISNUMBER(FS23),SUMIFS('Stats Coachs'!$F$3:$F$29,'Stats Coachs'!$C$3:$C$29,VLOOKUP(GB$1,$A$7:$B$26,2,0)),""),""),"")</f>
        <v/>
      </c>
      <c r="GC23" s="83" t="str">
        <f t="shared" ca="1" si="196"/>
        <v/>
      </c>
      <c r="GD23" s="83" t="str">
        <f t="shared" ca="1" si="196"/>
        <v/>
      </c>
      <c r="GE23" s="83" t="str">
        <f t="shared" ca="1" si="196"/>
        <v/>
      </c>
      <c r="GF23" s="83" t="str">
        <f t="shared" ca="1" si="196"/>
        <v/>
      </c>
      <c r="GG23" s="83" t="str">
        <f t="shared" ca="1" si="196"/>
        <v/>
      </c>
      <c r="GH23" s="83" t="str">
        <f t="shared" ca="1" si="196"/>
        <v/>
      </c>
      <c r="GI23" s="83" t="str">
        <f t="shared" ca="1" si="196"/>
        <v/>
      </c>
      <c r="GJ23" s="83" t="str">
        <f t="shared" ca="1" si="196"/>
        <v/>
      </c>
      <c r="GK23" s="83" t="str">
        <f t="shared" ca="1" si="196"/>
        <v/>
      </c>
      <c r="GL23" s="126" t="str">
        <f ca="1">IFERROR(IF(VLOOKUP(GL$1,$A$7:$C$26,3,0),IF(ISNUMBER(GC23),SUMIFS('Stats Coachs'!$F$3:$F$29,'Stats Coachs'!$C$3:$C$29,VLOOKUP(GL$1,$A$7:$B$26,2,0)),""),""),"")</f>
        <v/>
      </c>
      <c r="GM23" s="83">
        <f t="shared" ca="1" si="197"/>
        <v>16</v>
      </c>
      <c r="GN23" s="83">
        <f t="shared" ca="1" si="197"/>
        <v>14</v>
      </c>
      <c r="GO23" s="83">
        <f t="shared" ca="1" si="197"/>
        <v>2</v>
      </c>
      <c r="GP23" s="83">
        <f t="shared" ca="1" si="197"/>
        <v>1415</v>
      </c>
      <c r="GQ23" s="83" t="str">
        <f t="shared" ca="1" si="197"/>
        <v>88.5</v>
      </c>
      <c r="GR23" s="83">
        <f t="shared" ca="1" si="197"/>
        <v>1</v>
      </c>
      <c r="GS23" s="83">
        <f t="shared" ca="1" si="197"/>
        <v>1</v>
      </c>
      <c r="GT23" s="83">
        <f t="shared" ca="1" si="197"/>
        <v>3</v>
      </c>
      <c r="GU23" s="83">
        <f t="shared" ca="1" si="197"/>
        <v>0</v>
      </c>
      <c r="GV23" s="126">
        <f ca="1">IFERROR(IF(VLOOKUP(GV$1,$A$7:$C$26,3,0),IF(ISNUMBER(GM23),SUMIFS('Stats Coachs'!$F$3:$F$29,'Stats Coachs'!$C$3:$C$29,VLOOKUP(GV$1,$A$7:$B$26,2,0)),""),""),"")</f>
        <v>22</v>
      </c>
      <c r="GW23" s="83">
        <f t="shared" ca="1" si="198"/>
        <v>20</v>
      </c>
      <c r="GX23" s="83">
        <f t="shared" ca="1" si="198"/>
        <v>17</v>
      </c>
      <c r="GY23" s="83">
        <f t="shared" ca="1" si="198"/>
        <v>3</v>
      </c>
      <c r="GZ23" s="83">
        <f t="shared" ca="1" si="198"/>
        <v>1585</v>
      </c>
      <c r="HA23" s="83" t="str">
        <f t="shared" ca="1" si="198"/>
        <v>79.5</v>
      </c>
      <c r="HB23" s="83">
        <f t="shared" ca="1" si="198"/>
        <v>5</v>
      </c>
      <c r="HC23" s="83">
        <f t="shared" ca="1" si="198"/>
        <v>8</v>
      </c>
      <c r="HD23" s="83">
        <f t="shared" ca="1" si="198"/>
        <v>0</v>
      </c>
      <c r="HE23" s="83">
        <f t="shared" ca="1" si="198"/>
        <v>0</v>
      </c>
      <c r="HF23" s="126">
        <f ca="1">IFERROR(IF(VLOOKUP(HF$1,$A$7:$C$26,3,0),IF(ISNUMBER(GW23),SUMIFS('Stats Coachs'!$F$3:$F$29,'Stats Coachs'!$C$3:$C$29,VLOOKUP(HF$1,$A$7:$B$26,2,0)),""),""),"")</f>
        <v>21</v>
      </c>
      <c r="HG23" s="83">
        <f t="shared" ca="1" si="199"/>
        <v>19</v>
      </c>
      <c r="HH23" s="83">
        <f t="shared" ca="1" si="199"/>
        <v>17</v>
      </c>
      <c r="HI23" s="83">
        <f t="shared" ca="1" si="199"/>
        <v>2</v>
      </c>
      <c r="HJ23" s="83">
        <f t="shared" ca="1" si="199"/>
        <v>1570</v>
      </c>
      <c r="HK23" s="83" t="str">
        <f t="shared" ca="1" si="199"/>
        <v>82.5</v>
      </c>
      <c r="HL23" s="83">
        <f t="shared" ca="1" si="199"/>
        <v>4</v>
      </c>
      <c r="HM23" s="83">
        <f t="shared" ca="1" si="199"/>
        <v>1</v>
      </c>
      <c r="HN23" s="83">
        <f t="shared" ca="1" si="199"/>
        <v>1</v>
      </c>
      <c r="HO23" s="83">
        <f t="shared" ca="1" si="199"/>
        <v>0</v>
      </c>
      <c r="HP23" s="126">
        <f ca="1">IFERROR(IF(VLOOKUP(HP$1,$A$7:$C$26,3,0),IF(ISNUMBER(HG23),SUMIFS('Stats Coachs'!$F$3:$F$29,'Stats Coachs'!$C$3:$C$29,VLOOKUP(HP$1,$A$7:$B$26,2,0)),""),""),"")</f>
        <v>19</v>
      </c>
      <c r="HQ23" s="83">
        <f t="shared" ca="1" si="200"/>
        <v>19</v>
      </c>
      <c r="HR23" s="83">
        <f t="shared" ca="1" si="200"/>
        <v>19</v>
      </c>
      <c r="HS23" s="83">
        <f t="shared" ca="1" si="200"/>
        <v>0</v>
      </c>
      <c r="HT23" s="83">
        <f t="shared" ca="1" si="200"/>
        <v>1650</v>
      </c>
      <c r="HU23" s="83">
        <f t="shared" ca="1" si="200"/>
        <v>88</v>
      </c>
      <c r="HV23" s="83" t="str">
        <f t="shared" ca="1" si="200"/>
        <v> 2 </v>
      </c>
      <c r="HW23" s="83">
        <f t="shared" ca="1" si="200"/>
        <v>5</v>
      </c>
      <c r="HX23" s="83">
        <f t="shared" ca="1" si="200"/>
        <v>0</v>
      </c>
      <c r="HY23" s="83">
        <f t="shared" ca="1" si="200"/>
        <v>0</v>
      </c>
      <c r="HZ23" s="126">
        <f ca="1">IFERROR(IF(VLOOKUP(HZ$1,$A$7:$C$26,3,0),IF(ISNUMBER(HQ23),SUMIFS('Stats Coachs'!$F$3:$F$29,'Stats Coachs'!$C$3:$C$29,VLOOKUP(HZ$1,$A$7:$B$26,2,0)),""),""),"")</f>
        <v>20</v>
      </c>
      <c r="IA23" s="83">
        <f t="shared" ca="1" si="201"/>
        <v>10</v>
      </c>
      <c r="IB23" s="83">
        <f t="shared" ca="1" si="201"/>
        <v>9</v>
      </c>
      <c r="IC23" s="83">
        <f t="shared" ca="1" si="201"/>
        <v>1</v>
      </c>
      <c r="ID23" s="83">
        <f t="shared" ca="1" si="201"/>
        <v>790</v>
      </c>
      <c r="IE23" s="83">
        <f t="shared" ca="1" si="201"/>
        <v>79</v>
      </c>
      <c r="IF23" s="83">
        <f t="shared" ca="1" si="201"/>
        <v>1</v>
      </c>
      <c r="IG23" s="83">
        <f t="shared" ca="1" si="201"/>
        <v>4</v>
      </c>
      <c r="IH23" s="83">
        <f t="shared" ca="1" si="201"/>
        <v>0</v>
      </c>
      <c r="II23" s="83">
        <f t="shared" ca="1" si="201"/>
        <v>0</v>
      </c>
      <c r="IJ23" s="126">
        <f ca="1">IFERROR(IF(VLOOKUP(IJ$1,$A$7:$C$26,3,0),IF(ISNUMBER(IA23),SUMIFS('Stats Coachs'!$F$3:$F$29,'Stats Coachs'!$C$3:$C$29,VLOOKUP(IJ$1,$A$7:$B$26,2,0)),""),""),"")</f>
        <v>18</v>
      </c>
    </row>
    <row r="24" spans="1:244" x14ac:dyDescent="0.2">
      <c r="A24" s="213">
        <v>19</v>
      </c>
      <c r="B24" s="80" t="s">
        <v>223</v>
      </c>
      <c r="C24" s="214" t="b">
        <v>1</v>
      </c>
      <c r="E24" s="83">
        <v>21</v>
      </c>
      <c r="F24" s="86" t="str">
        <f t="shared" ca="1" si="180"/>
        <v>Seb M</v>
      </c>
      <c r="G24" s="83">
        <f t="shared" ca="1" si="170"/>
        <v>98</v>
      </c>
      <c r="H24" s="83">
        <f t="shared" ca="1" si="170"/>
        <v>85</v>
      </c>
      <c r="I24" s="83">
        <f t="shared" ca="1" si="170"/>
        <v>13</v>
      </c>
      <c r="J24" s="117">
        <f t="shared" ca="1" si="170"/>
        <v>7720</v>
      </c>
      <c r="K24" s="87">
        <f t="shared" ca="1" si="171"/>
        <v>79</v>
      </c>
      <c r="L24" s="83">
        <f t="shared" ca="1" si="172"/>
        <v>8</v>
      </c>
      <c r="M24" s="83">
        <f t="shared" ca="1" si="172"/>
        <v>4</v>
      </c>
      <c r="N24" s="83">
        <f t="shared" ca="1" si="172"/>
        <v>1</v>
      </c>
      <c r="O24" s="83">
        <f t="shared" ca="1" si="172"/>
        <v>0</v>
      </c>
      <c r="P24" s="114">
        <f t="shared" ca="1" si="173"/>
        <v>0.22425629290617849</v>
      </c>
      <c r="Q24" s="83">
        <f t="shared" ca="1" si="174"/>
        <v>7</v>
      </c>
      <c r="R24" s="114">
        <f t="shared" ca="1" si="175"/>
        <v>0.56976744186046513</v>
      </c>
      <c r="T24" s="88">
        <f ca="1">RANK(V24,$V$4:$V$98,0)+COUNTIFS($V$4:$V24,V24)-1</f>
        <v>22</v>
      </c>
      <c r="U24" s="84" t="str">
        <f>Listes!X24</f>
        <v>Coelio</v>
      </c>
      <c r="V24" s="89" cm="1">
        <f t="array" aca="1" ref="V24" ca="1">INDEX($W24:$AG24,$C$2)</f>
        <v>96</v>
      </c>
      <c r="W24" s="83">
        <f t="shared" ca="1" si="176"/>
        <v>96</v>
      </c>
      <c r="X24" s="83">
        <f t="shared" ca="1" si="176"/>
        <v>84</v>
      </c>
      <c r="Y24" s="83">
        <f t="shared" ca="1" si="176"/>
        <v>12</v>
      </c>
      <c r="Z24" s="83">
        <f t="shared" ca="1" si="176"/>
        <v>7515</v>
      </c>
      <c r="AA24" s="90">
        <f t="shared" ca="1" si="146"/>
        <v>78.28125</v>
      </c>
      <c r="AB24" s="83">
        <f t="shared" ca="1" si="177"/>
        <v>38</v>
      </c>
      <c r="AC24" s="83">
        <f t="shared" ca="1" si="177"/>
        <v>15</v>
      </c>
      <c r="AD24" s="83">
        <f t="shared" ca="1" si="177"/>
        <v>4</v>
      </c>
      <c r="AE24" s="83">
        <f t="shared" ca="1" si="177"/>
        <v>0</v>
      </c>
      <c r="AF24" s="116">
        <f t="shared" ca="1" si="148"/>
        <v>0.21967963386727687</v>
      </c>
      <c r="AG24" s="85">
        <f t="shared" ca="1" si="178"/>
        <v>5</v>
      </c>
      <c r="AH24" s="126">
        <f t="shared" ca="1" si="179"/>
        <v>123</v>
      </c>
      <c r="AI24" s="83" t="str">
        <f t="shared" ref="AI24:AQ33" ca="1" si="202">IFERROR(IF(VLOOKUP(AI$1,$A$6:$C$26,3,0),VLOOKUP($U24,INDIRECT("'"&amp;SUBSTITUTE(VLOOKUP(AI$1,$A$6:$C$26,2,0),"Saison","Stats",1)&amp;"'!$A:$J"),AI$2,0),""),"")</f>
        <v/>
      </c>
      <c r="AJ24" s="83" t="str">
        <f t="shared" ca="1" si="202"/>
        <v/>
      </c>
      <c r="AK24" s="83" t="str">
        <f t="shared" ca="1" si="202"/>
        <v/>
      </c>
      <c r="AL24" s="83" t="str">
        <f t="shared" ca="1" si="202"/>
        <v/>
      </c>
      <c r="AM24" s="83" t="str">
        <f t="shared" ca="1" si="202"/>
        <v/>
      </c>
      <c r="AN24" s="83" t="str">
        <f t="shared" ca="1" si="202"/>
        <v/>
      </c>
      <c r="AO24" s="83" t="str">
        <f t="shared" ca="1" si="202"/>
        <v/>
      </c>
      <c r="AP24" s="83" t="str">
        <f t="shared" ca="1" si="202"/>
        <v/>
      </c>
      <c r="AQ24" s="83" t="str">
        <f t="shared" ca="1" si="202"/>
        <v/>
      </c>
      <c r="AR24" s="126" t="str">
        <f ca="1">IFERROR(IF(VLOOKUP(AR$1,$A$6:$C$26,3,0),IF(ISNUMBER(AI24),SUMIFS('Stats Coachs'!$F$2:$F$29,'Stats Coachs'!$C$2:$C$29,VLOOKUP(AR$1,$A$6:$B$26,2,0)),""),""),"")</f>
        <v/>
      </c>
      <c r="AS24" s="83" t="str">
        <f t="shared" ref="AS24:BA33" ca="1" si="203">IFERROR(IF(VLOOKUP(AS$1,$A$7:$C$26,3,0),VLOOKUP($U24,INDIRECT("'"&amp;SUBSTITUTE(VLOOKUP(AS$1,$A$7:$C$26,2,0),"Saison","Stats",1)&amp;"'!$A:$J"),AS$2,0),""),"")</f>
        <v/>
      </c>
      <c r="AT24" s="83" t="str">
        <f t="shared" ca="1" si="203"/>
        <v/>
      </c>
      <c r="AU24" s="83" t="str">
        <f t="shared" ca="1" si="203"/>
        <v/>
      </c>
      <c r="AV24" s="83" t="str">
        <f t="shared" ca="1" si="203"/>
        <v/>
      </c>
      <c r="AW24" s="83" t="str">
        <f t="shared" ca="1" si="203"/>
        <v/>
      </c>
      <c r="AX24" s="83" t="str">
        <f t="shared" ca="1" si="203"/>
        <v/>
      </c>
      <c r="AY24" s="83" t="str">
        <f t="shared" ca="1" si="203"/>
        <v/>
      </c>
      <c r="AZ24" s="83" t="str">
        <f t="shared" ca="1" si="203"/>
        <v/>
      </c>
      <c r="BA24" s="83" t="str">
        <f t="shared" ca="1" si="203"/>
        <v/>
      </c>
      <c r="BB24" s="126" t="str">
        <f ca="1">IFERROR(IF(VLOOKUP(BB$1,$A$7:$C$26,3,0),IF(ISNUMBER(AS24),SUMIFS('Stats Coachs'!$F$3:$F$29,'Stats Coachs'!$C$3:$C$29,VLOOKUP(BB$1,$A$7:$B$26,2,0)),""),""),"")</f>
        <v/>
      </c>
      <c r="BC24" s="83" t="str">
        <f t="shared" ref="BC24:BK33" ca="1" si="204">IFERROR(IF(VLOOKUP(BC$1,$A$7:$C$26,3,0),VLOOKUP($U24,INDIRECT("'"&amp;SUBSTITUTE(VLOOKUP(BC$1,$A$7:$C$26,2,0),"Saison","Stats",1)&amp;"'!$A:$J"),BC$2,0),""),"")</f>
        <v/>
      </c>
      <c r="BD24" s="83" t="str">
        <f t="shared" ca="1" si="204"/>
        <v/>
      </c>
      <c r="BE24" s="83" t="str">
        <f t="shared" ca="1" si="204"/>
        <v/>
      </c>
      <c r="BF24" s="83" t="str">
        <f t="shared" ca="1" si="204"/>
        <v/>
      </c>
      <c r="BG24" s="83" t="str">
        <f t="shared" ca="1" si="204"/>
        <v/>
      </c>
      <c r="BH24" s="83" t="str">
        <f t="shared" ca="1" si="204"/>
        <v/>
      </c>
      <c r="BI24" s="83" t="str">
        <f t="shared" ca="1" si="204"/>
        <v/>
      </c>
      <c r="BJ24" s="83" t="str">
        <f t="shared" ca="1" si="204"/>
        <v/>
      </c>
      <c r="BK24" s="83" t="str">
        <f t="shared" ca="1" si="204"/>
        <v/>
      </c>
      <c r="BL24" s="126" t="str">
        <f ca="1">IFERROR(IF(VLOOKUP(BL$1,$A$7:$C$26,3,0),IF(ISNUMBER(BC24),SUMIFS('Stats Coachs'!$F$3:$F$29,'Stats Coachs'!$C$3:$C$29,VLOOKUP(BL$1,$A$7:$B$26,2,0)),""),""),"")</f>
        <v/>
      </c>
      <c r="BM24" s="83" t="str">
        <f t="shared" ref="BM24:BU33" ca="1" si="205">IFERROR(IF(VLOOKUP(BM$1,$A$7:$C$26,3,0),VLOOKUP($U24,INDIRECT("'"&amp;SUBSTITUTE(VLOOKUP(BM$1,$A$7:$C$26,2,0),"Saison","Stats",1)&amp;"'!$A:$J"),BM$2,0),""),"")</f>
        <v/>
      </c>
      <c r="BN24" s="83" t="str">
        <f t="shared" ca="1" si="205"/>
        <v/>
      </c>
      <c r="BO24" s="83" t="str">
        <f t="shared" ca="1" si="205"/>
        <v/>
      </c>
      <c r="BP24" s="83" t="str">
        <f t="shared" ca="1" si="205"/>
        <v/>
      </c>
      <c r="BQ24" s="83" t="str">
        <f t="shared" ca="1" si="205"/>
        <v/>
      </c>
      <c r="BR24" s="83" t="str">
        <f t="shared" ca="1" si="205"/>
        <v/>
      </c>
      <c r="BS24" s="83" t="str">
        <f t="shared" ca="1" si="205"/>
        <v/>
      </c>
      <c r="BT24" s="83" t="str">
        <f t="shared" ca="1" si="205"/>
        <v/>
      </c>
      <c r="BU24" s="83" t="str">
        <f t="shared" ca="1" si="205"/>
        <v/>
      </c>
      <c r="BV24" s="126" t="str">
        <f ca="1">IFERROR(IF(VLOOKUP(BV$1,$A$7:$C$26,3,0),IF(ISNUMBER(BM24),SUMIFS('Stats Coachs'!$F$3:$F$29,'Stats Coachs'!$C$3:$C$29,VLOOKUP(BV$1,$A$7:$B$26,2,0)),""),""),"")</f>
        <v/>
      </c>
      <c r="BW24" s="83" t="str">
        <f t="shared" ref="BW24:CE33" ca="1" si="206">IFERROR(IF(VLOOKUP(BW$1,$A$7:$C$26,3,0),VLOOKUP($U24,INDIRECT("'"&amp;SUBSTITUTE(VLOOKUP(BW$1,$A$7:$C$26,2,0),"Saison","Stats",1)&amp;"'!$A:$J"),BW$2,0),""),"")</f>
        <v/>
      </c>
      <c r="BX24" s="83" t="str">
        <f t="shared" ca="1" si="206"/>
        <v/>
      </c>
      <c r="BY24" s="83" t="str">
        <f t="shared" ca="1" si="206"/>
        <v/>
      </c>
      <c r="BZ24" s="83" t="str">
        <f t="shared" ca="1" si="206"/>
        <v/>
      </c>
      <c r="CA24" s="83" t="str">
        <f t="shared" ca="1" si="206"/>
        <v/>
      </c>
      <c r="CB24" s="83" t="str">
        <f t="shared" ca="1" si="206"/>
        <v/>
      </c>
      <c r="CC24" s="83" t="str">
        <f t="shared" ca="1" si="206"/>
        <v/>
      </c>
      <c r="CD24" s="83" t="str">
        <f t="shared" ca="1" si="206"/>
        <v/>
      </c>
      <c r="CE24" s="83" t="str">
        <f t="shared" ca="1" si="206"/>
        <v/>
      </c>
      <c r="CF24" s="126" t="str">
        <f ca="1">IFERROR(IF(VLOOKUP(CF$1,$A$7:$C$26,3,0),IF(ISNUMBER(BW24),SUMIFS('Stats Coachs'!$F$3:$F$29,'Stats Coachs'!$C$3:$C$29,VLOOKUP(CF$1,$A$7:$B$26,2,0)),""),""),"")</f>
        <v/>
      </c>
      <c r="CG24" s="83" t="str">
        <f t="shared" ref="CG24:CO33" ca="1" si="207">IFERROR(IF(VLOOKUP(CG$1,$A$7:$C$26,3,0),VLOOKUP($U24,INDIRECT("'"&amp;SUBSTITUTE(VLOOKUP(CG$1,$A$7:$C$26,2,0),"Saison","Stats",1)&amp;"'!$A:$J"),CG$2,0),""),"")</f>
        <v/>
      </c>
      <c r="CH24" s="83" t="str">
        <f t="shared" ca="1" si="207"/>
        <v/>
      </c>
      <c r="CI24" s="83" t="str">
        <f t="shared" ca="1" si="207"/>
        <v/>
      </c>
      <c r="CJ24" s="83" t="str">
        <f t="shared" ca="1" si="207"/>
        <v/>
      </c>
      <c r="CK24" s="83" t="str">
        <f t="shared" ca="1" si="207"/>
        <v/>
      </c>
      <c r="CL24" s="83" t="str">
        <f t="shared" ca="1" si="207"/>
        <v/>
      </c>
      <c r="CM24" s="83" t="str">
        <f t="shared" ca="1" si="207"/>
        <v/>
      </c>
      <c r="CN24" s="83" t="str">
        <f t="shared" ca="1" si="207"/>
        <v/>
      </c>
      <c r="CO24" s="83" t="str">
        <f t="shared" ca="1" si="207"/>
        <v/>
      </c>
      <c r="CP24" s="126" t="str">
        <f ca="1">IFERROR(IF(VLOOKUP(CP$1,$A$7:$C$26,3,0),IF(ISNUMBER(CG24),SUMIFS('Stats Coachs'!$F$3:$F$29,'Stats Coachs'!$C$3:$C$29,VLOOKUP(CP$1,$A$7:$B$26,2,0)),""),""),"")</f>
        <v/>
      </c>
      <c r="CQ24" s="83" t="str">
        <f t="shared" ref="CQ24:CY33" ca="1" si="208">IFERROR(IF(VLOOKUP(CQ$1,$A$7:$C$26,3,0),VLOOKUP($U24,INDIRECT("'"&amp;SUBSTITUTE(VLOOKUP(CQ$1,$A$7:$C$26,2,0),"Saison","Stats",1)&amp;"'!$A:$J"),CQ$2,0),""),"")</f>
        <v/>
      </c>
      <c r="CR24" s="83" t="str">
        <f t="shared" ca="1" si="208"/>
        <v/>
      </c>
      <c r="CS24" s="83" t="str">
        <f t="shared" ca="1" si="208"/>
        <v/>
      </c>
      <c r="CT24" s="83" t="str">
        <f t="shared" ca="1" si="208"/>
        <v/>
      </c>
      <c r="CU24" s="83" t="str">
        <f t="shared" ca="1" si="208"/>
        <v/>
      </c>
      <c r="CV24" s="83" t="str">
        <f t="shared" ca="1" si="208"/>
        <v/>
      </c>
      <c r="CW24" s="83" t="str">
        <f t="shared" ca="1" si="208"/>
        <v/>
      </c>
      <c r="CX24" s="83" t="str">
        <f t="shared" ca="1" si="208"/>
        <v/>
      </c>
      <c r="CY24" s="83" t="str">
        <f t="shared" ca="1" si="208"/>
        <v/>
      </c>
      <c r="CZ24" s="126" t="str">
        <f ca="1">IFERROR(IF(VLOOKUP(CZ$1,$A$7:$C$26,3,0),IF(ISNUMBER(CQ24),SUMIFS('Stats Coachs'!$F$3:$F$29,'Stats Coachs'!$C$3:$C$29,VLOOKUP(CZ$1,$A$7:$B$26,2,0)),""),""),"")</f>
        <v/>
      </c>
      <c r="DA24" s="83" t="str">
        <f t="shared" ref="DA24:DI33" ca="1" si="209">IFERROR(IF(VLOOKUP(DA$1,$A$7:$C$26,3,0),VLOOKUP($U24,INDIRECT("'"&amp;SUBSTITUTE(VLOOKUP(DA$1,$A$7:$C$26,2,0),"Saison","Stats",1)&amp;"'!$A:$J"),DA$2,0),""),"")</f>
        <v/>
      </c>
      <c r="DB24" s="83" t="str">
        <f t="shared" ca="1" si="209"/>
        <v/>
      </c>
      <c r="DC24" s="83" t="str">
        <f t="shared" ca="1" si="209"/>
        <v/>
      </c>
      <c r="DD24" s="83" t="str">
        <f t="shared" ca="1" si="209"/>
        <v/>
      </c>
      <c r="DE24" s="83" t="str">
        <f t="shared" ca="1" si="209"/>
        <v/>
      </c>
      <c r="DF24" s="83" t="str">
        <f t="shared" ca="1" si="209"/>
        <v/>
      </c>
      <c r="DG24" s="83" t="str">
        <f t="shared" ca="1" si="209"/>
        <v/>
      </c>
      <c r="DH24" s="83" t="str">
        <f t="shared" ca="1" si="209"/>
        <v/>
      </c>
      <c r="DI24" s="83" t="str">
        <f t="shared" ca="1" si="209"/>
        <v/>
      </c>
      <c r="DJ24" s="126" t="str">
        <f ca="1">IFERROR(IF(VLOOKUP(DJ$1,$A$7:$C$26,3,0),IF(ISNUMBER(DA24),SUMIFS('Stats Coachs'!$F$3:$F$29,'Stats Coachs'!$C$3:$C$29,VLOOKUP(DJ$1,$A$7:$B$26,2,0)),""),""),"")</f>
        <v/>
      </c>
      <c r="DK24" s="83">
        <f t="shared" ref="DK24:DS33" ca="1" si="210">IFERROR(IF(VLOOKUP(DK$1,$A$7:$C$26,3,0),VLOOKUP($U24,INDIRECT("'"&amp;SUBSTITUTE(VLOOKUP(DK$1,$A$7:$C$26,2,0),"Saison","Stats",1)&amp;"'!$A:$J"),DK$2,0),""),"")</f>
        <v>18</v>
      </c>
      <c r="DL24" s="83">
        <f t="shared" ca="1" si="210"/>
        <v>14</v>
      </c>
      <c r="DM24" s="83">
        <f t="shared" ca="1" si="210"/>
        <v>4</v>
      </c>
      <c r="DN24" s="83">
        <f t="shared" ca="1" si="210"/>
        <v>1190</v>
      </c>
      <c r="DO24" s="83">
        <f t="shared" ca="1" si="210"/>
        <v>66</v>
      </c>
      <c r="DP24" s="83">
        <f t="shared" ca="1" si="210"/>
        <v>4</v>
      </c>
      <c r="DQ24" s="83">
        <f t="shared" ca="1" si="210"/>
        <v>1</v>
      </c>
      <c r="DR24" s="83">
        <f t="shared" ca="1" si="210"/>
        <v>1</v>
      </c>
      <c r="DS24" s="83">
        <f t="shared" ca="1" si="210"/>
        <v>0</v>
      </c>
      <c r="DT24" s="126">
        <f ca="1">IFERROR(IF(VLOOKUP(DT$1,$A$7:$C$26,3,0),IF(ISNUMBER(DK24),SUMIFS('Stats Coachs'!$F$3:$F$29,'Stats Coachs'!$C$3:$C$29,VLOOKUP(DT$1,$A$7:$B$26,2,0)),""),""),"")</f>
        <v>24</v>
      </c>
      <c r="DU24" s="83">
        <f t="shared" ref="DU24:EC33" ca="1" si="211">IFERROR(IF(VLOOKUP(DU$1,$A$7:$C$26,3,0),VLOOKUP($U24,INDIRECT("'"&amp;SUBSTITUTE(VLOOKUP(DU$1,$A$7:$C$26,2,0),"Saison","Stats",1)&amp;"'!$A:$J"),DU$2,0),""),"")</f>
        <v>17</v>
      </c>
      <c r="DV24" s="83">
        <f t="shared" ca="1" si="211"/>
        <v>14</v>
      </c>
      <c r="DW24" s="83">
        <f t="shared" ca="1" si="211"/>
        <v>3</v>
      </c>
      <c r="DX24" s="83">
        <f t="shared" ca="1" si="211"/>
        <v>1325</v>
      </c>
      <c r="DY24" s="83">
        <f t="shared" ca="1" si="211"/>
        <v>78</v>
      </c>
      <c r="DZ24" s="83">
        <f t="shared" ca="1" si="211"/>
        <v>6</v>
      </c>
      <c r="EA24" s="83">
        <f t="shared" ca="1" si="211"/>
        <v>2</v>
      </c>
      <c r="EB24" s="83">
        <f t="shared" ca="1" si="211"/>
        <v>0</v>
      </c>
      <c r="EC24" s="83">
        <f t="shared" ca="1" si="211"/>
        <v>0</v>
      </c>
      <c r="ED24" s="126">
        <f ca="1">IFERROR(IF(VLOOKUP(ED$1,$A$7:$C$26,3,0),IF(ISNUMBER(DU24),SUMIFS('Stats Coachs'!$F$3:$F$29,'Stats Coachs'!$C$3:$C$29,VLOOKUP(ED$1,$A$7:$B$26,2,0)),""),""),"")</f>
        <v>24</v>
      </c>
      <c r="EE24" s="83">
        <f t="shared" ref="EE24:EM33" ca="1" si="212">IFERROR(IF(VLOOKUP(EE$1,$A$7:$C$26,3,0),VLOOKUP($U24,INDIRECT("'"&amp;SUBSTITUTE(VLOOKUP(EE$1,$A$7:$C$26,2,0),"Saison","Stats",1)&amp;"'!$A:$J"),EE$2,0),""),"")</f>
        <v>21</v>
      </c>
      <c r="EF24" s="83">
        <f t="shared" ca="1" si="212"/>
        <v>19</v>
      </c>
      <c r="EG24" s="83">
        <f t="shared" ca="1" si="212"/>
        <v>2</v>
      </c>
      <c r="EH24" s="83">
        <f t="shared" ca="1" si="212"/>
        <v>1715</v>
      </c>
      <c r="EI24" s="83">
        <f t="shared" ca="1" si="212"/>
        <v>81.5</v>
      </c>
      <c r="EJ24" s="83">
        <f t="shared" ca="1" si="212"/>
        <v>6</v>
      </c>
      <c r="EK24" s="83">
        <f t="shared" ca="1" si="212"/>
        <v>5</v>
      </c>
      <c r="EL24" s="83">
        <f t="shared" ca="1" si="212"/>
        <v>0</v>
      </c>
      <c r="EM24" s="83">
        <f t="shared" ca="1" si="212"/>
        <v>0</v>
      </c>
      <c r="EN24" s="126">
        <f ca="1">IFERROR(IF(VLOOKUP(EN$1,$A$7:$C$26,3,0),IF(ISNUMBER(EE24),SUMIFS('Stats Coachs'!$F$3:$F$29,'Stats Coachs'!$C$3:$C$29,VLOOKUP(EN$1,$A$7:$B$26,2,0)),""),""),"")</f>
        <v>25</v>
      </c>
      <c r="EO24" s="83">
        <f t="shared" ref="EO24:EW33" ca="1" si="213">IFERROR(IF(VLOOKUP(EO$1,$A$7:$C$26,3,0),VLOOKUP($U24,INDIRECT("'"&amp;SUBSTITUTE(VLOOKUP(EO$1,$A$7:$C$26,2,0),"Saison","Stats",1)&amp;"'!$A:$J"),EO$2,0),""),"")</f>
        <v>22</v>
      </c>
      <c r="EP24" s="83">
        <f t="shared" ca="1" si="213"/>
        <v>21</v>
      </c>
      <c r="EQ24" s="83">
        <f t="shared" ca="1" si="213"/>
        <v>1</v>
      </c>
      <c r="ER24" s="83">
        <f t="shared" ca="1" si="213"/>
        <v>1835</v>
      </c>
      <c r="ES24" s="83">
        <f t="shared" ca="1" si="213"/>
        <v>83.5</v>
      </c>
      <c r="ET24" s="83">
        <f t="shared" ca="1" si="213"/>
        <v>14</v>
      </c>
      <c r="EU24" s="83">
        <f t="shared" ca="1" si="213"/>
        <v>4</v>
      </c>
      <c r="EV24" s="83">
        <f t="shared" ca="1" si="213"/>
        <v>2</v>
      </c>
      <c r="EW24" s="83">
        <f t="shared" ca="1" si="213"/>
        <v>0</v>
      </c>
      <c r="EX24" s="126">
        <f ca="1">IFERROR(IF(VLOOKUP(EX$1,$A$7:$C$26,3,0),IF(ISNUMBER(EO24),SUMIFS('Stats Coachs'!$F$3:$F$29,'Stats Coachs'!$C$3:$C$29,VLOOKUP(EX$1,$A$7:$B$26,2,0)),""),""),"")</f>
        <v>23</v>
      </c>
      <c r="EY24" s="83">
        <f t="shared" ref="EY24:FG33" ca="1" si="214">IFERROR(IF(VLOOKUP(EY$1,$A$7:$C$26,3,0),VLOOKUP($U24,INDIRECT("'"&amp;SUBSTITUTE(VLOOKUP(EY$1,$A$7:$C$26,2,0),"Saison","Stats",1)&amp;"'!$A:$J"),EY$2,0),""),"")</f>
        <v>18</v>
      </c>
      <c r="EZ24" s="83">
        <f t="shared" ca="1" si="214"/>
        <v>16</v>
      </c>
      <c r="FA24" s="83">
        <f t="shared" ca="1" si="214"/>
        <v>2</v>
      </c>
      <c r="FB24" s="83">
        <f t="shared" ca="1" si="214"/>
        <v>1450</v>
      </c>
      <c r="FC24" s="83" t="str">
        <f t="shared" ca="1" si="214"/>
        <v>80.5</v>
      </c>
      <c r="FD24" s="83">
        <f t="shared" ca="1" si="214"/>
        <v>8</v>
      </c>
      <c r="FE24" s="83">
        <f t="shared" ca="1" si="214"/>
        <v>3</v>
      </c>
      <c r="FF24" s="83">
        <f t="shared" ca="1" si="214"/>
        <v>1</v>
      </c>
      <c r="FG24" s="83">
        <f t="shared" ca="1" si="214"/>
        <v>0</v>
      </c>
      <c r="FH24" s="126">
        <f ca="1">IFERROR(IF(VLOOKUP(FH$1,$A$7:$C$26,3,0),IF(ISNUMBER(EY24),SUMIFS('Stats Coachs'!$F$3:$F$29,'Stats Coachs'!$C$3:$C$29,VLOOKUP(FH$1,$A$7:$B$26,2,0)),""),""),"")</f>
        <v>27</v>
      </c>
      <c r="FI24" s="83" t="str">
        <f t="shared" ref="FI24:FQ33" ca="1" si="215">IFERROR(IF(VLOOKUP(FI$1,$A$7:$C$26,3,0),VLOOKUP($U24,INDIRECT("'"&amp;SUBSTITUTE(VLOOKUP(FI$1,$A$7:$C$26,2,0),"Saison","Stats",1)&amp;"'!$A:$J"),FI$2,0),""),"")</f>
        <v/>
      </c>
      <c r="FJ24" s="83" t="str">
        <f t="shared" ca="1" si="215"/>
        <v/>
      </c>
      <c r="FK24" s="83" t="str">
        <f t="shared" ca="1" si="215"/>
        <v/>
      </c>
      <c r="FL24" s="83" t="str">
        <f t="shared" ca="1" si="215"/>
        <v/>
      </c>
      <c r="FM24" s="83" t="str">
        <f t="shared" ca="1" si="215"/>
        <v/>
      </c>
      <c r="FN24" s="83" t="str">
        <f t="shared" ca="1" si="215"/>
        <v/>
      </c>
      <c r="FO24" s="83" t="str">
        <f t="shared" ca="1" si="215"/>
        <v/>
      </c>
      <c r="FP24" s="83" t="str">
        <f t="shared" ca="1" si="215"/>
        <v/>
      </c>
      <c r="FQ24" s="83" t="str">
        <f t="shared" ca="1" si="215"/>
        <v/>
      </c>
      <c r="FR24" s="126" t="str">
        <f ca="1">IFERROR(IF(VLOOKUP(FR$1,$A$7:$C$26,3,0),IF(ISNUMBER(FI24),SUMIFS('Stats Coachs'!$F$3:$F$29,'Stats Coachs'!$C$3:$C$29,VLOOKUP(FR$1,$A$7:$B$26,2,0)),""),""),"")</f>
        <v/>
      </c>
      <c r="FS24" s="83" t="str">
        <f t="shared" ref="FS24:GA33" ca="1" si="216">IFERROR(IF(VLOOKUP(FS$1,$A$7:$C$26,3,0),VLOOKUP($U24,INDIRECT("'"&amp;SUBSTITUTE(VLOOKUP(FS$1,$A$7:$C$26,2,0),"Saison","Stats",1)&amp;"'!$A:$J"),FS$2,0),""),"")</f>
        <v/>
      </c>
      <c r="FT24" s="83" t="str">
        <f t="shared" ca="1" si="216"/>
        <v/>
      </c>
      <c r="FU24" s="83" t="str">
        <f t="shared" ca="1" si="216"/>
        <v/>
      </c>
      <c r="FV24" s="83" t="str">
        <f t="shared" ca="1" si="216"/>
        <v/>
      </c>
      <c r="FW24" s="83" t="str">
        <f t="shared" ca="1" si="216"/>
        <v/>
      </c>
      <c r="FX24" s="83" t="str">
        <f t="shared" ca="1" si="216"/>
        <v/>
      </c>
      <c r="FY24" s="83" t="str">
        <f t="shared" ca="1" si="216"/>
        <v/>
      </c>
      <c r="FZ24" s="83" t="str">
        <f t="shared" ca="1" si="216"/>
        <v/>
      </c>
      <c r="GA24" s="83" t="str">
        <f t="shared" ca="1" si="216"/>
        <v/>
      </c>
      <c r="GB24" s="126" t="str">
        <f ca="1">IFERROR(IF(VLOOKUP(GB$1,$A$7:$C$26,3,0),IF(ISNUMBER(FS24),SUMIFS('Stats Coachs'!$F$3:$F$29,'Stats Coachs'!$C$3:$C$29,VLOOKUP(GB$1,$A$7:$B$26,2,0)),""),""),"")</f>
        <v/>
      </c>
      <c r="GC24" s="83" t="str">
        <f t="shared" ref="GC24:GK33" ca="1" si="217">IFERROR(IF(VLOOKUP(GC$1,$A$7:$C$26,3,0),VLOOKUP($U24,INDIRECT("'"&amp;SUBSTITUTE(VLOOKUP(GC$1,$A$7:$C$26,2,0),"Saison","Stats",1)&amp;"'!$A:$J"),GC$2,0),""),"")</f>
        <v/>
      </c>
      <c r="GD24" s="83" t="str">
        <f t="shared" ca="1" si="217"/>
        <v/>
      </c>
      <c r="GE24" s="83" t="str">
        <f t="shared" ca="1" si="217"/>
        <v/>
      </c>
      <c r="GF24" s="83" t="str">
        <f t="shared" ca="1" si="217"/>
        <v/>
      </c>
      <c r="GG24" s="83" t="str">
        <f t="shared" ca="1" si="217"/>
        <v/>
      </c>
      <c r="GH24" s="83" t="str">
        <f t="shared" ca="1" si="217"/>
        <v/>
      </c>
      <c r="GI24" s="83" t="str">
        <f t="shared" ca="1" si="217"/>
        <v/>
      </c>
      <c r="GJ24" s="83" t="str">
        <f t="shared" ca="1" si="217"/>
        <v/>
      </c>
      <c r="GK24" s="83" t="str">
        <f t="shared" ca="1" si="217"/>
        <v/>
      </c>
      <c r="GL24" s="126" t="str">
        <f ca="1">IFERROR(IF(VLOOKUP(GL$1,$A$7:$C$26,3,0),IF(ISNUMBER(GC24),SUMIFS('Stats Coachs'!$F$3:$F$29,'Stats Coachs'!$C$3:$C$29,VLOOKUP(GL$1,$A$7:$B$26,2,0)),""),""),"")</f>
        <v/>
      </c>
      <c r="GM24" s="83" t="str">
        <f t="shared" ref="GM24:GU33" ca="1" si="218">IFERROR(IF(VLOOKUP(GM$1,$A$7:$C$26,3,0),VLOOKUP($U24,INDIRECT("'"&amp;SUBSTITUTE(VLOOKUP(GM$1,$A$7:$C$26,2,0),"Saison","Stats",1)&amp;"'!$A:$J"),GM$2,0),""),"")</f>
        <v/>
      </c>
      <c r="GN24" s="83" t="str">
        <f t="shared" ca="1" si="218"/>
        <v/>
      </c>
      <c r="GO24" s="83" t="str">
        <f t="shared" ca="1" si="218"/>
        <v/>
      </c>
      <c r="GP24" s="83" t="str">
        <f t="shared" ca="1" si="218"/>
        <v/>
      </c>
      <c r="GQ24" s="83" t="str">
        <f t="shared" ca="1" si="218"/>
        <v/>
      </c>
      <c r="GR24" s="83" t="str">
        <f t="shared" ca="1" si="218"/>
        <v/>
      </c>
      <c r="GS24" s="83" t="str">
        <f t="shared" ca="1" si="218"/>
        <v/>
      </c>
      <c r="GT24" s="83" t="str">
        <f t="shared" ca="1" si="218"/>
        <v/>
      </c>
      <c r="GU24" s="83" t="str">
        <f t="shared" ca="1" si="218"/>
        <v/>
      </c>
      <c r="GV24" s="126" t="str">
        <f ca="1">IFERROR(IF(VLOOKUP(GV$1,$A$7:$C$26,3,0),IF(ISNUMBER(GM24),SUMIFS('Stats Coachs'!$F$3:$F$29,'Stats Coachs'!$C$3:$C$29,VLOOKUP(GV$1,$A$7:$B$26,2,0)),""),""),"")</f>
        <v/>
      </c>
      <c r="GW24" s="83" t="str">
        <f t="shared" ref="GW24:HE33" ca="1" si="219">IFERROR(IF(VLOOKUP(GW$1,$A$7:$C$26,3,0),VLOOKUP($U24,INDIRECT("'"&amp;SUBSTITUTE(VLOOKUP(GW$1,$A$7:$C$26,2,0),"Saison","Stats",1)&amp;"'!$A:$J"),GW$2,0),""),"")</f>
        <v/>
      </c>
      <c r="GX24" s="83" t="str">
        <f t="shared" ca="1" si="219"/>
        <v/>
      </c>
      <c r="GY24" s="83" t="str">
        <f t="shared" ca="1" si="219"/>
        <v/>
      </c>
      <c r="GZ24" s="83" t="str">
        <f t="shared" ca="1" si="219"/>
        <v/>
      </c>
      <c r="HA24" s="83" t="str">
        <f t="shared" ca="1" si="219"/>
        <v/>
      </c>
      <c r="HB24" s="83" t="str">
        <f t="shared" ca="1" si="219"/>
        <v/>
      </c>
      <c r="HC24" s="83" t="str">
        <f t="shared" ca="1" si="219"/>
        <v/>
      </c>
      <c r="HD24" s="83" t="str">
        <f t="shared" ca="1" si="219"/>
        <v/>
      </c>
      <c r="HE24" s="83" t="str">
        <f t="shared" ca="1" si="219"/>
        <v/>
      </c>
      <c r="HF24" s="126" t="str">
        <f ca="1">IFERROR(IF(VLOOKUP(HF$1,$A$7:$C$26,3,0),IF(ISNUMBER(GW24),SUMIFS('Stats Coachs'!$F$3:$F$29,'Stats Coachs'!$C$3:$C$29,VLOOKUP(HF$1,$A$7:$B$26,2,0)),""),""),"")</f>
        <v/>
      </c>
      <c r="HG24" s="83" t="str">
        <f t="shared" ref="HG24:HO33" ca="1" si="220">IFERROR(IF(VLOOKUP(HG$1,$A$7:$C$26,3,0),VLOOKUP($U24,INDIRECT("'"&amp;SUBSTITUTE(VLOOKUP(HG$1,$A$7:$C$26,2,0),"Saison","Stats",1)&amp;"'!$A:$J"),HG$2,0),""),"")</f>
        <v/>
      </c>
      <c r="HH24" s="83" t="str">
        <f t="shared" ca="1" si="220"/>
        <v/>
      </c>
      <c r="HI24" s="83" t="str">
        <f t="shared" ca="1" si="220"/>
        <v/>
      </c>
      <c r="HJ24" s="83" t="str">
        <f t="shared" ca="1" si="220"/>
        <v/>
      </c>
      <c r="HK24" s="83" t="str">
        <f t="shared" ca="1" si="220"/>
        <v/>
      </c>
      <c r="HL24" s="83" t="str">
        <f t="shared" ca="1" si="220"/>
        <v/>
      </c>
      <c r="HM24" s="83" t="str">
        <f t="shared" ca="1" si="220"/>
        <v/>
      </c>
      <c r="HN24" s="83" t="str">
        <f t="shared" ca="1" si="220"/>
        <v/>
      </c>
      <c r="HO24" s="83" t="str">
        <f t="shared" ca="1" si="220"/>
        <v/>
      </c>
      <c r="HP24" s="126" t="str">
        <f ca="1">IFERROR(IF(VLOOKUP(HP$1,$A$7:$C$26,3,0),IF(ISNUMBER(HG24),SUMIFS('Stats Coachs'!$F$3:$F$29,'Stats Coachs'!$C$3:$C$29,VLOOKUP(HP$1,$A$7:$B$26,2,0)),""),""),"")</f>
        <v/>
      </c>
      <c r="HQ24" s="83" t="str">
        <f t="shared" ref="HQ24:HY33" ca="1" si="221">IFERROR(IF(VLOOKUP(HQ$1,$A$7:$C$26,3,0),VLOOKUP($U24,INDIRECT("'"&amp;SUBSTITUTE(VLOOKUP(HQ$1,$A$7:$C$26,2,0),"Saison","Stats",1)&amp;"'!$A:$J"),HQ$2,0),""),"")</f>
        <v/>
      </c>
      <c r="HR24" s="83" t="str">
        <f t="shared" ca="1" si="221"/>
        <v/>
      </c>
      <c r="HS24" s="83" t="str">
        <f t="shared" ca="1" si="221"/>
        <v/>
      </c>
      <c r="HT24" s="83" t="str">
        <f t="shared" ca="1" si="221"/>
        <v/>
      </c>
      <c r="HU24" s="83" t="str">
        <f t="shared" ca="1" si="221"/>
        <v/>
      </c>
      <c r="HV24" s="83" t="str">
        <f t="shared" ca="1" si="221"/>
        <v/>
      </c>
      <c r="HW24" s="83" t="str">
        <f t="shared" ca="1" si="221"/>
        <v/>
      </c>
      <c r="HX24" s="83" t="str">
        <f t="shared" ca="1" si="221"/>
        <v/>
      </c>
      <c r="HY24" s="83" t="str">
        <f t="shared" ca="1" si="221"/>
        <v/>
      </c>
      <c r="HZ24" s="126" t="str">
        <f ca="1">IFERROR(IF(VLOOKUP(HZ$1,$A$7:$C$26,3,0),IF(ISNUMBER(HQ24),SUMIFS('Stats Coachs'!$F$3:$F$29,'Stats Coachs'!$C$3:$C$29,VLOOKUP(HZ$1,$A$7:$B$26,2,0)),""),""),"")</f>
        <v/>
      </c>
      <c r="IA24" s="83" t="str">
        <f t="shared" ref="IA24:II33" ca="1" si="222">IFERROR(IF(VLOOKUP(IA$1,$A$7:$C$26,3,0),VLOOKUP($U24,INDIRECT("'"&amp;SUBSTITUTE(VLOOKUP(IA$1,$A$7:$C$26,2,0),"Saison","Stats",1)&amp;"'!$A:$J"),IA$2,0),""),"")</f>
        <v/>
      </c>
      <c r="IB24" s="83" t="str">
        <f t="shared" ca="1" si="222"/>
        <v/>
      </c>
      <c r="IC24" s="83" t="str">
        <f t="shared" ca="1" si="222"/>
        <v/>
      </c>
      <c r="ID24" s="83" t="str">
        <f t="shared" ca="1" si="222"/>
        <v/>
      </c>
      <c r="IE24" s="83" t="str">
        <f t="shared" ca="1" si="222"/>
        <v/>
      </c>
      <c r="IF24" s="83" t="str">
        <f t="shared" ca="1" si="222"/>
        <v/>
      </c>
      <c r="IG24" s="83" t="str">
        <f t="shared" ca="1" si="222"/>
        <v/>
      </c>
      <c r="IH24" s="83" t="str">
        <f t="shared" ca="1" si="222"/>
        <v/>
      </c>
      <c r="II24" s="83" t="str">
        <f t="shared" ca="1" si="222"/>
        <v/>
      </c>
      <c r="IJ24" s="126" t="str">
        <f ca="1">IFERROR(IF(VLOOKUP(IJ$1,$A$7:$C$26,3,0),IF(ISNUMBER(IA24),SUMIFS('Stats Coachs'!$F$3:$F$29,'Stats Coachs'!$C$3:$C$29,VLOOKUP(IJ$1,$A$7:$B$26,2,0)),""),""),"")</f>
        <v/>
      </c>
    </row>
    <row r="25" spans="1:244" x14ac:dyDescent="0.2">
      <c r="A25" s="213">
        <v>20</v>
      </c>
      <c r="B25" s="80" t="s">
        <v>224</v>
      </c>
      <c r="C25" s="214" t="b">
        <v>1</v>
      </c>
      <c r="E25" s="83">
        <v>22</v>
      </c>
      <c r="F25" s="86" t="str">
        <f t="shared" ca="1" si="180"/>
        <v>Coelio</v>
      </c>
      <c r="G25" s="83">
        <f t="shared" ca="1" si="170"/>
        <v>96</v>
      </c>
      <c r="H25" s="83">
        <f t="shared" ca="1" si="170"/>
        <v>84</v>
      </c>
      <c r="I25" s="83">
        <f t="shared" ca="1" si="170"/>
        <v>12</v>
      </c>
      <c r="J25" s="117">
        <f t="shared" ca="1" si="170"/>
        <v>7515</v>
      </c>
      <c r="K25" s="87">
        <f t="shared" ca="1" si="171"/>
        <v>78.5</v>
      </c>
      <c r="L25" s="83">
        <f t="shared" ca="1" si="172"/>
        <v>38</v>
      </c>
      <c r="M25" s="83">
        <f t="shared" ca="1" si="172"/>
        <v>15</v>
      </c>
      <c r="N25" s="83">
        <f t="shared" ca="1" si="172"/>
        <v>4</v>
      </c>
      <c r="O25" s="83">
        <f t="shared" ca="1" si="172"/>
        <v>0</v>
      </c>
      <c r="P25" s="114">
        <f t="shared" ca="1" si="173"/>
        <v>0.21967963386727687</v>
      </c>
      <c r="Q25" s="83">
        <f t="shared" ca="1" si="174"/>
        <v>5</v>
      </c>
      <c r="R25" s="114">
        <f t="shared" ca="1" si="175"/>
        <v>0.78048780487804881</v>
      </c>
      <c r="T25" s="88">
        <f ca="1">RANK(V25,$V$4:$V$98,0)+COUNTIFS($V$4:$V25,V25)-1</f>
        <v>77</v>
      </c>
      <c r="U25" s="84" t="str">
        <f>Listes!X25</f>
        <v>Cubi</v>
      </c>
      <c r="V25" s="89" cm="1">
        <f t="array" aca="1" ref="V25" ca="1">INDEX($W25:$AG25,$C$2)</f>
        <v>8</v>
      </c>
      <c r="W25" s="83">
        <f t="shared" ca="1" si="176"/>
        <v>8</v>
      </c>
      <c r="X25" s="83">
        <f t="shared" ca="1" si="176"/>
        <v>8</v>
      </c>
      <c r="Y25" s="83">
        <f t="shared" ca="1" si="176"/>
        <v>0</v>
      </c>
      <c r="Z25" s="83">
        <f t="shared" ca="1" si="176"/>
        <v>700</v>
      </c>
      <c r="AA25" s="90">
        <f t="shared" ca="1" si="146"/>
        <v>87.5</v>
      </c>
      <c r="AB25" s="83">
        <f t="shared" ca="1" si="177"/>
        <v>0</v>
      </c>
      <c r="AC25" s="83">
        <f t="shared" ca="1" si="177"/>
        <v>0</v>
      </c>
      <c r="AD25" s="83">
        <f t="shared" ca="1" si="177"/>
        <v>0</v>
      </c>
      <c r="AE25" s="83">
        <f t="shared" ca="1" si="177"/>
        <v>0</v>
      </c>
      <c r="AF25" s="116">
        <f t="shared" ca="1" si="148"/>
        <v>1.8306636155606407E-2</v>
      </c>
      <c r="AG25" s="85">
        <f t="shared" ca="1" si="178"/>
        <v>1</v>
      </c>
      <c r="AH25" s="126">
        <f t="shared" ca="1" si="179"/>
        <v>18</v>
      </c>
      <c r="AI25" s="83" t="str">
        <f t="shared" ca="1" si="202"/>
        <v/>
      </c>
      <c r="AJ25" s="83" t="str">
        <f t="shared" ca="1" si="202"/>
        <v/>
      </c>
      <c r="AK25" s="83" t="str">
        <f t="shared" ca="1" si="202"/>
        <v/>
      </c>
      <c r="AL25" s="83" t="str">
        <f t="shared" ca="1" si="202"/>
        <v/>
      </c>
      <c r="AM25" s="83" t="str">
        <f t="shared" ca="1" si="202"/>
        <v/>
      </c>
      <c r="AN25" s="83" t="str">
        <f t="shared" ca="1" si="202"/>
        <v/>
      </c>
      <c r="AO25" s="83" t="str">
        <f t="shared" ca="1" si="202"/>
        <v/>
      </c>
      <c r="AP25" s="83" t="str">
        <f t="shared" ca="1" si="202"/>
        <v/>
      </c>
      <c r="AQ25" s="83" t="str">
        <f t="shared" ca="1" si="202"/>
        <v/>
      </c>
      <c r="AR25" s="126" t="str">
        <f ca="1">IFERROR(IF(VLOOKUP(AR$1,$A$6:$C$26,3,0),IF(ISNUMBER(AI25),SUMIFS('Stats Coachs'!$F$2:$F$29,'Stats Coachs'!$C$2:$C$29,VLOOKUP(AR$1,$A$6:$B$26,2,0)),""),""),"")</f>
        <v/>
      </c>
      <c r="AS25" s="83" t="str">
        <f t="shared" ca="1" si="203"/>
        <v/>
      </c>
      <c r="AT25" s="83" t="str">
        <f t="shared" ca="1" si="203"/>
        <v/>
      </c>
      <c r="AU25" s="83" t="str">
        <f t="shared" ca="1" si="203"/>
        <v/>
      </c>
      <c r="AV25" s="83" t="str">
        <f t="shared" ca="1" si="203"/>
        <v/>
      </c>
      <c r="AW25" s="83" t="str">
        <f t="shared" ca="1" si="203"/>
        <v/>
      </c>
      <c r="AX25" s="83" t="str">
        <f t="shared" ca="1" si="203"/>
        <v/>
      </c>
      <c r="AY25" s="83" t="str">
        <f t="shared" ca="1" si="203"/>
        <v/>
      </c>
      <c r="AZ25" s="83" t="str">
        <f t="shared" ca="1" si="203"/>
        <v/>
      </c>
      <c r="BA25" s="83" t="str">
        <f t="shared" ca="1" si="203"/>
        <v/>
      </c>
      <c r="BB25" s="126" t="str">
        <f ca="1">IFERROR(IF(VLOOKUP(BB$1,$A$7:$C$26,3,0),IF(ISNUMBER(AS25),SUMIFS('Stats Coachs'!$F$3:$F$29,'Stats Coachs'!$C$3:$C$29,VLOOKUP(BB$1,$A$7:$B$26,2,0)),""),""),"")</f>
        <v/>
      </c>
      <c r="BC25" s="83" t="str">
        <f t="shared" ca="1" si="204"/>
        <v/>
      </c>
      <c r="BD25" s="83" t="str">
        <f t="shared" ca="1" si="204"/>
        <v/>
      </c>
      <c r="BE25" s="83" t="str">
        <f t="shared" ca="1" si="204"/>
        <v/>
      </c>
      <c r="BF25" s="83" t="str">
        <f t="shared" ca="1" si="204"/>
        <v/>
      </c>
      <c r="BG25" s="83" t="str">
        <f t="shared" ca="1" si="204"/>
        <v/>
      </c>
      <c r="BH25" s="83" t="str">
        <f t="shared" ca="1" si="204"/>
        <v/>
      </c>
      <c r="BI25" s="83" t="str">
        <f t="shared" ca="1" si="204"/>
        <v/>
      </c>
      <c r="BJ25" s="83" t="str">
        <f t="shared" ca="1" si="204"/>
        <v/>
      </c>
      <c r="BK25" s="83" t="str">
        <f t="shared" ca="1" si="204"/>
        <v/>
      </c>
      <c r="BL25" s="126" t="str">
        <f ca="1">IFERROR(IF(VLOOKUP(BL$1,$A$7:$C$26,3,0),IF(ISNUMBER(BC25),SUMIFS('Stats Coachs'!$F$3:$F$29,'Stats Coachs'!$C$3:$C$29,VLOOKUP(BL$1,$A$7:$B$26,2,0)),""),""),"")</f>
        <v/>
      </c>
      <c r="BM25" s="83" t="str">
        <f t="shared" ca="1" si="205"/>
        <v/>
      </c>
      <c r="BN25" s="83" t="str">
        <f t="shared" ca="1" si="205"/>
        <v/>
      </c>
      <c r="BO25" s="83" t="str">
        <f t="shared" ca="1" si="205"/>
        <v/>
      </c>
      <c r="BP25" s="83" t="str">
        <f t="shared" ca="1" si="205"/>
        <v/>
      </c>
      <c r="BQ25" s="83" t="str">
        <f t="shared" ca="1" si="205"/>
        <v/>
      </c>
      <c r="BR25" s="83" t="str">
        <f t="shared" ca="1" si="205"/>
        <v/>
      </c>
      <c r="BS25" s="83" t="str">
        <f t="shared" ca="1" si="205"/>
        <v/>
      </c>
      <c r="BT25" s="83" t="str">
        <f t="shared" ca="1" si="205"/>
        <v/>
      </c>
      <c r="BU25" s="83" t="str">
        <f t="shared" ca="1" si="205"/>
        <v/>
      </c>
      <c r="BV25" s="126" t="str">
        <f ca="1">IFERROR(IF(VLOOKUP(BV$1,$A$7:$C$26,3,0),IF(ISNUMBER(BM25),SUMIFS('Stats Coachs'!$F$3:$F$29,'Stats Coachs'!$C$3:$C$29,VLOOKUP(BV$1,$A$7:$B$26,2,0)),""),""),"")</f>
        <v/>
      </c>
      <c r="BW25" s="83" t="str">
        <f t="shared" ca="1" si="206"/>
        <v/>
      </c>
      <c r="BX25" s="83" t="str">
        <f t="shared" ca="1" si="206"/>
        <v/>
      </c>
      <c r="BY25" s="83" t="str">
        <f t="shared" ca="1" si="206"/>
        <v/>
      </c>
      <c r="BZ25" s="83" t="str">
        <f t="shared" ca="1" si="206"/>
        <v/>
      </c>
      <c r="CA25" s="83" t="str">
        <f t="shared" ca="1" si="206"/>
        <v/>
      </c>
      <c r="CB25" s="83" t="str">
        <f t="shared" ca="1" si="206"/>
        <v/>
      </c>
      <c r="CC25" s="83" t="str">
        <f t="shared" ca="1" si="206"/>
        <v/>
      </c>
      <c r="CD25" s="83" t="str">
        <f t="shared" ca="1" si="206"/>
        <v/>
      </c>
      <c r="CE25" s="83" t="str">
        <f t="shared" ca="1" si="206"/>
        <v/>
      </c>
      <c r="CF25" s="126" t="str">
        <f ca="1">IFERROR(IF(VLOOKUP(CF$1,$A$7:$C$26,3,0),IF(ISNUMBER(BW25),SUMIFS('Stats Coachs'!$F$3:$F$29,'Stats Coachs'!$C$3:$C$29,VLOOKUP(CF$1,$A$7:$B$26,2,0)),""),""),"")</f>
        <v/>
      </c>
      <c r="CG25" s="83" t="str">
        <f t="shared" ca="1" si="207"/>
        <v/>
      </c>
      <c r="CH25" s="83" t="str">
        <f t="shared" ca="1" si="207"/>
        <v/>
      </c>
      <c r="CI25" s="83" t="str">
        <f t="shared" ca="1" si="207"/>
        <v/>
      </c>
      <c r="CJ25" s="83" t="str">
        <f t="shared" ca="1" si="207"/>
        <v/>
      </c>
      <c r="CK25" s="83" t="str">
        <f t="shared" ca="1" si="207"/>
        <v/>
      </c>
      <c r="CL25" s="83" t="str">
        <f t="shared" ca="1" si="207"/>
        <v/>
      </c>
      <c r="CM25" s="83" t="str">
        <f t="shared" ca="1" si="207"/>
        <v/>
      </c>
      <c r="CN25" s="83" t="str">
        <f t="shared" ca="1" si="207"/>
        <v/>
      </c>
      <c r="CO25" s="83" t="str">
        <f t="shared" ca="1" si="207"/>
        <v/>
      </c>
      <c r="CP25" s="126" t="str">
        <f ca="1">IFERROR(IF(VLOOKUP(CP$1,$A$7:$C$26,3,0),IF(ISNUMBER(CG25),SUMIFS('Stats Coachs'!$F$3:$F$29,'Stats Coachs'!$C$3:$C$29,VLOOKUP(CP$1,$A$7:$B$26,2,0)),""),""),"")</f>
        <v/>
      </c>
      <c r="CQ25" s="83" t="str">
        <f t="shared" ca="1" si="208"/>
        <v/>
      </c>
      <c r="CR25" s="83" t="str">
        <f t="shared" ca="1" si="208"/>
        <v/>
      </c>
      <c r="CS25" s="83" t="str">
        <f t="shared" ca="1" si="208"/>
        <v/>
      </c>
      <c r="CT25" s="83" t="str">
        <f t="shared" ca="1" si="208"/>
        <v/>
      </c>
      <c r="CU25" s="83" t="str">
        <f t="shared" ca="1" si="208"/>
        <v/>
      </c>
      <c r="CV25" s="83" t="str">
        <f t="shared" ca="1" si="208"/>
        <v/>
      </c>
      <c r="CW25" s="83" t="str">
        <f t="shared" ca="1" si="208"/>
        <v/>
      </c>
      <c r="CX25" s="83" t="str">
        <f t="shared" ca="1" si="208"/>
        <v/>
      </c>
      <c r="CY25" s="83" t="str">
        <f t="shared" ca="1" si="208"/>
        <v/>
      </c>
      <c r="CZ25" s="126" t="str">
        <f ca="1">IFERROR(IF(VLOOKUP(CZ$1,$A$7:$C$26,3,0),IF(ISNUMBER(CQ25),SUMIFS('Stats Coachs'!$F$3:$F$29,'Stats Coachs'!$C$3:$C$29,VLOOKUP(CZ$1,$A$7:$B$26,2,0)),""),""),"")</f>
        <v/>
      </c>
      <c r="DA25" s="83" t="str">
        <f t="shared" ca="1" si="209"/>
        <v/>
      </c>
      <c r="DB25" s="83" t="str">
        <f t="shared" ca="1" si="209"/>
        <v/>
      </c>
      <c r="DC25" s="83" t="str">
        <f t="shared" ca="1" si="209"/>
        <v/>
      </c>
      <c r="DD25" s="83" t="str">
        <f t="shared" ca="1" si="209"/>
        <v/>
      </c>
      <c r="DE25" s="83" t="str">
        <f t="shared" ca="1" si="209"/>
        <v/>
      </c>
      <c r="DF25" s="83" t="str">
        <f t="shared" ca="1" si="209"/>
        <v/>
      </c>
      <c r="DG25" s="83" t="str">
        <f t="shared" ca="1" si="209"/>
        <v/>
      </c>
      <c r="DH25" s="83" t="str">
        <f t="shared" ca="1" si="209"/>
        <v/>
      </c>
      <c r="DI25" s="83" t="str">
        <f t="shared" ca="1" si="209"/>
        <v/>
      </c>
      <c r="DJ25" s="126" t="str">
        <f ca="1">IFERROR(IF(VLOOKUP(DJ$1,$A$7:$C$26,3,0),IF(ISNUMBER(DA25),SUMIFS('Stats Coachs'!$F$3:$F$29,'Stats Coachs'!$C$3:$C$29,VLOOKUP(DJ$1,$A$7:$B$26,2,0)),""),""),"")</f>
        <v/>
      </c>
      <c r="DK25" s="83" t="str">
        <f t="shared" ca="1" si="210"/>
        <v/>
      </c>
      <c r="DL25" s="83" t="str">
        <f t="shared" ca="1" si="210"/>
        <v/>
      </c>
      <c r="DM25" s="83" t="str">
        <f t="shared" ca="1" si="210"/>
        <v/>
      </c>
      <c r="DN25" s="83" t="str">
        <f t="shared" ca="1" si="210"/>
        <v/>
      </c>
      <c r="DO25" s="83" t="str">
        <f t="shared" ca="1" si="210"/>
        <v/>
      </c>
      <c r="DP25" s="83" t="str">
        <f t="shared" ca="1" si="210"/>
        <v/>
      </c>
      <c r="DQ25" s="83" t="str">
        <f t="shared" ca="1" si="210"/>
        <v/>
      </c>
      <c r="DR25" s="83" t="str">
        <f t="shared" ca="1" si="210"/>
        <v/>
      </c>
      <c r="DS25" s="83" t="str">
        <f t="shared" ca="1" si="210"/>
        <v/>
      </c>
      <c r="DT25" s="126" t="str">
        <f ca="1">IFERROR(IF(VLOOKUP(DT$1,$A$7:$C$26,3,0),IF(ISNUMBER(DK25),SUMIFS('Stats Coachs'!$F$3:$F$29,'Stats Coachs'!$C$3:$C$29,VLOOKUP(DT$1,$A$7:$B$26,2,0)),""),""),"")</f>
        <v/>
      </c>
      <c r="DU25" s="83" t="str">
        <f t="shared" ca="1" si="211"/>
        <v/>
      </c>
      <c r="DV25" s="83" t="str">
        <f t="shared" ca="1" si="211"/>
        <v/>
      </c>
      <c r="DW25" s="83" t="str">
        <f t="shared" ca="1" si="211"/>
        <v/>
      </c>
      <c r="DX25" s="83" t="str">
        <f t="shared" ca="1" si="211"/>
        <v/>
      </c>
      <c r="DY25" s="83" t="str">
        <f t="shared" ca="1" si="211"/>
        <v/>
      </c>
      <c r="DZ25" s="83" t="str">
        <f t="shared" ca="1" si="211"/>
        <v/>
      </c>
      <c r="EA25" s="83" t="str">
        <f t="shared" ca="1" si="211"/>
        <v/>
      </c>
      <c r="EB25" s="83" t="str">
        <f t="shared" ca="1" si="211"/>
        <v/>
      </c>
      <c r="EC25" s="83" t="str">
        <f t="shared" ca="1" si="211"/>
        <v/>
      </c>
      <c r="ED25" s="126" t="str">
        <f ca="1">IFERROR(IF(VLOOKUP(ED$1,$A$7:$C$26,3,0),IF(ISNUMBER(DU25),SUMIFS('Stats Coachs'!$F$3:$F$29,'Stats Coachs'!$C$3:$C$29,VLOOKUP(ED$1,$A$7:$B$26,2,0)),""),""),"")</f>
        <v/>
      </c>
      <c r="EE25" s="83" t="str">
        <f t="shared" ca="1" si="212"/>
        <v/>
      </c>
      <c r="EF25" s="83" t="str">
        <f t="shared" ca="1" si="212"/>
        <v/>
      </c>
      <c r="EG25" s="83" t="str">
        <f t="shared" ca="1" si="212"/>
        <v/>
      </c>
      <c r="EH25" s="83" t="str">
        <f t="shared" ca="1" si="212"/>
        <v/>
      </c>
      <c r="EI25" s="83" t="str">
        <f t="shared" ca="1" si="212"/>
        <v/>
      </c>
      <c r="EJ25" s="83" t="str">
        <f t="shared" ca="1" si="212"/>
        <v/>
      </c>
      <c r="EK25" s="83" t="str">
        <f t="shared" ca="1" si="212"/>
        <v/>
      </c>
      <c r="EL25" s="83" t="str">
        <f t="shared" ca="1" si="212"/>
        <v/>
      </c>
      <c r="EM25" s="83" t="str">
        <f t="shared" ca="1" si="212"/>
        <v/>
      </c>
      <c r="EN25" s="126" t="str">
        <f ca="1">IFERROR(IF(VLOOKUP(EN$1,$A$7:$C$26,3,0),IF(ISNUMBER(EE25),SUMIFS('Stats Coachs'!$F$3:$F$29,'Stats Coachs'!$C$3:$C$29,VLOOKUP(EN$1,$A$7:$B$26,2,0)),""),""),"")</f>
        <v/>
      </c>
      <c r="EO25" s="83" t="str">
        <f t="shared" ca="1" si="213"/>
        <v/>
      </c>
      <c r="EP25" s="83" t="str">
        <f t="shared" ca="1" si="213"/>
        <v/>
      </c>
      <c r="EQ25" s="83" t="str">
        <f t="shared" ca="1" si="213"/>
        <v/>
      </c>
      <c r="ER25" s="83" t="str">
        <f t="shared" ca="1" si="213"/>
        <v/>
      </c>
      <c r="ES25" s="83" t="str">
        <f t="shared" ca="1" si="213"/>
        <v/>
      </c>
      <c r="ET25" s="83" t="str">
        <f t="shared" ca="1" si="213"/>
        <v/>
      </c>
      <c r="EU25" s="83" t="str">
        <f t="shared" ca="1" si="213"/>
        <v/>
      </c>
      <c r="EV25" s="83" t="str">
        <f t="shared" ca="1" si="213"/>
        <v/>
      </c>
      <c r="EW25" s="83" t="str">
        <f t="shared" ca="1" si="213"/>
        <v/>
      </c>
      <c r="EX25" s="126" t="str">
        <f ca="1">IFERROR(IF(VLOOKUP(EX$1,$A$7:$C$26,3,0),IF(ISNUMBER(EO25),SUMIFS('Stats Coachs'!$F$3:$F$29,'Stats Coachs'!$C$3:$C$29,VLOOKUP(EX$1,$A$7:$B$26,2,0)),""),""),"")</f>
        <v/>
      </c>
      <c r="EY25" s="83" t="str">
        <f t="shared" ca="1" si="214"/>
        <v/>
      </c>
      <c r="EZ25" s="83" t="str">
        <f t="shared" ca="1" si="214"/>
        <v/>
      </c>
      <c r="FA25" s="83" t="str">
        <f t="shared" ca="1" si="214"/>
        <v/>
      </c>
      <c r="FB25" s="83" t="str">
        <f t="shared" ca="1" si="214"/>
        <v/>
      </c>
      <c r="FC25" s="83" t="str">
        <f t="shared" ca="1" si="214"/>
        <v/>
      </c>
      <c r="FD25" s="83" t="str">
        <f t="shared" ca="1" si="214"/>
        <v/>
      </c>
      <c r="FE25" s="83" t="str">
        <f t="shared" ca="1" si="214"/>
        <v/>
      </c>
      <c r="FF25" s="83" t="str">
        <f t="shared" ca="1" si="214"/>
        <v/>
      </c>
      <c r="FG25" s="83" t="str">
        <f t="shared" ca="1" si="214"/>
        <v/>
      </c>
      <c r="FH25" s="126" t="str">
        <f ca="1">IFERROR(IF(VLOOKUP(FH$1,$A$7:$C$26,3,0),IF(ISNUMBER(EY25),SUMIFS('Stats Coachs'!$F$3:$F$29,'Stats Coachs'!$C$3:$C$29,VLOOKUP(FH$1,$A$7:$B$26,2,0)),""),""),"")</f>
        <v/>
      </c>
      <c r="FI25" s="83" t="str">
        <f t="shared" ca="1" si="215"/>
        <v/>
      </c>
      <c r="FJ25" s="83" t="str">
        <f t="shared" ca="1" si="215"/>
        <v/>
      </c>
      <c r="FK25" s="83" t="str">
        <f t="shared" ca="1" si="215"/>
        <v/>
      </c>
      <c r="FL25" s="83" t="str">
        <f t="shared" ca="1" si="215"/>
        <v/>
      </c>
      <c r="FM25" s="83" t="str">
        <f t="shared" ca="1" si="215"/>
        <v/>
      </c>
      <c r="FN25" s="83" t="str">
        <f t="shared" ca="1" si="215"/>
        <v/>
      </c>
      <c r="FO25" s="83" t="str">
        <f t="shared" ca="1" si="215"/>
        <v/>
      </c>
      <c r="FP25" s="83" t="str">
        <f t="shared" ca="1" si="215"/>
        <v/>
      </c>
      <c r="FQ25" s="83" t="str">
        <f t="shared" ca="1" si="215"/>
        <v/>
      </c>
      <c r="FR25" s="126" t="str">
        <f ca="1">IFERROR(IF(VLOOKUP(FR$1,$A$7:$C$26,3,0),IF(ISNUMBER(FI25),SUMIFS('Stats Coachs'!$F$3:$F$29,'Stats Coachs'!$C$3:$C$29,VLOOKUP(FR$1,$A$7:$B$26,2,0)),""),""),"")</f>
        <v/>
      </c>
      <c r="FS25" s="83" t="str">
        <f t="shared" ca="1" si="216"/>
        <v/>
      </c>
      <c r="FT25" s="83" t="str">
        <f t="shared" ca="1" si="216"/>
        <v/>
      </c>
      <c r="FU25" s="83" t="str">
        <f t="shared" ca="1" si="216"/>
        <v/>
      </c>
      <c r="FV25" s="83" t="str">
        <f t="shared" ca="1" si="216"/>
        <v/>
      </c>
      <c r="FW25" s="83" t="str">
        <f t="shared" ca="1" si="216"/>
        <v/>
      </c>
      <c r="FX25" s="83" t="str">
        <f t="shared" ca="1" si="216"/>
        <v/>
      </c>
      <c r="FY25" s="83" t="str">
        <f t="shared" ca="1" si="216"/>
        <v/>
      </c>
      <c r="FZ25" s="83" t="str">
        <f t="shared" ca="1" si="216"/>
        <v/>
      </c>
      <c r="GA25" s="83" t="str">
        <f t="shared" ca="1" si="216"/>
        <v/>
      </c>
      <c r="GB25" s="126" t="str">
        <f ca="1">IFERROR(IF(VLOOKUP(GB$1,$A$7:$C$26,3,0),IF(ISNUMBER(FS25),SUMIFS('Stats Coachs'!$F$3:$F$29,'Stats Coachs'!$C$3:$C$29,VLOOKUP(GB$1,$A$7:$B$26,2,0)),""),""),"")</f>
        <v/>
      </c>
      <c r="GC25" s="83" t="str">
        <f t="shared" ca="1" si="217"/>
        <v/>
      </c>
      <c r="GD25" s="83" t="str">
        <f t="shared" ca="1" si="217"/>
        <v/>
      </c>
      <c r="GE25" s="83" t="str">
        <f t="shared" ca="1" si="217"/>
        <v/>
      </c>
      <c r="GF25" s="83" t="str">
        <f t="shared" ca="1" si="217"/>
        <v/>
      </c>
      <c r="GG25" s="83" t="str">
        <f t="shared" ca="1" si="217"/>
        <v/>
      </c>
      <c r="GH25" s="83" t="str">
        <f t="shared" ca="1" si="217"/>
        <v/>
      </c>
      <c r="GI25" s="83" t="str">
        <f t="shared" ca="1" si="217"/>
        <v/>
      </c>
      <c r="GJ25" s="83" t="str">
        <f t="shared" ca="1" si="217"/>
        <v/>
      </c>
      <c r="GK25" s="83" t="str">
        <f t="shared" ca="1" si="217"/>
        <v/>
      </c>
      <c r="GL25" s="126" t="str">
        <f ca="1">IFERROR(IF(VLOOKUP(GL$1,$A$7:$C$26,3,0),IF(ISNUMBER(GC25),SUMIFS('Stats Coachs'!$F$3:$F$29,'Stats Coachs'!$C$3:$C$29,VLOOKUP(GL$1,$A$7:$B$26,2,0)),""),""),"")</f>
        <v/>
      </c>
      <c r="GM25" s="83" t="str">
        <f t="shared" ca="1" si="218"/>
        <v/>
      </c>
      <c r="GN25" s="83" t="str">
        <f t="shared" ca="1" si="218"/>
        <v/>
      </c>
      <c r="GO25" s="83" t="str">
        <f t="shared" ca="1" si="218"/>
        <v/>
      </c>
      <c r="GP25" s="83" t="str">
        <f t="shared" ca="1" si="218"/>
        <v/>
      </c>
      <c r="GQ25" s="83" t="str">
        <f t="shared" ca="1" si="218"/>
        <v/>
      </c>
      <c r="GR25" s="83" t="str">
        <f t="shared" ca="1" si="218"/>
        <v/>
      </c>
      <c r="GS25" s="83" t="str">
        <f t="shared" ca="1" si="218"/>
        <v/>
      </c>
      <c r="GT25" s="83" t="str">
        <f t="shared" ca="1" si="218"/>
        <v/>
      </c>
      <c r="GU25" s="83" t="str">
        <f t="shared" ca="1" si="218"/>
        <v/>
      </c>
      <c r="GV25" s="126" t="str">
        <f ca="1">IFERROR(IF(VLOOKUP(GV$1,$A$7:$C$26,3,0),IF(ISNUMBER(GM25),SUMIFS('Stats Coachs'!$F$3:$F$29,'Stats Coachs'!$C$3:$C$29,VLOOKUP(GV$1,$A$7:$B$26,2,0)),""),""),"")</f>
        <v/>
      </c>
      <c r="GW25" s="83" t="str">
        <f t="shared" ca="1" si="219"/>
        <v/>
      </c>
      <c r="GX25" s="83" t="str">
        <f t="shared" ca="1" si="219"/>
        <v/>
      </c>
      <c r="GY25" s="83" t="str">
        <f t="shared" ca="1" si="219"/>
        <v/>
      </c>
      <c r="GZ25" s="83" t="str">
        <f t="shared" ca="1" si="219"/>
        <v/>
      </c>
      <c r="HA25" s="83" t="str">
        <f t="shared" ca="1" si="219"/>
        <v/>
      </c>
      <c r="HB25" s="83" t="str">
        <f t="shared" ca="1" si="219"/>
        <v/>
      </c>
      <c r="HC25" s="83" t="str">
        <f t="shared" ca="1" si="219"/>
        <v/>
      </c>
      <c r="HD25" s="83" t="str">
        <f t="shared" ca="1" si="219"/>
        <v/>
      </c>
      <c r="HE25" s="83" t="str">
        <f t="shared" ca="1" si="219"/>
        <v/>
      </c>
      <c r="HF25" s="126" t="str">
        <f ca="1">IFERROR(IF(VLOOKUP(HF$1,$A$7:$C$26,3,0),IF(ISNUMBER(GW25),SUMIFS('Stats Coachs'!$F$3:$F$29,'Stats Coachs'!$C$3:$C$29,VLOOKUP(HF$1,$A$7:$B$26,2,0)),""),""),"")</f>
        <v/>
      </c>
      <c r="HG25" s="83" t="str">
        <f t="shared" ca="1" si="220"/>
        <v/>
      </c>
      <c r="HH25" s="83" t="str">
        <f t="shared" ca="1" si="220"/>
        <v/>
      </c>
      <c r="HI25" s="83" t="str">
        <f t="shared" ca="1" si="220"/>
        <v/>
      </c>
      <c r="HJ25" s="83" t="str">
        <f t="shared" ca="1" si="220"/>
        <v/>
      </c>
      <c r="HK25" s="83" t="str">
        <f t="shared" ca="1" si="220"/>
        <v/>
      </c>
      <c r="HL25" s="83" t="str">
        <f t="shared" ca="1" si="220"/>
        <v/>
      </c>
      <c r="HM25" s="83" t="str">
        <f t="shared" ca="1" si="220"/>
        <v/>
      </c>
      <c r="HN25" s="83" t="str">
        <f t="shared" ca="1" si="220"/>
        <v/>
      </c>
      <c r="HO25" s="83" t="str">
        <f t="shared" ca="1" si="220"/>
        <v/>
      </c>
      <c r="HP25" s="126" t="str">
        <f ca="1">IFERROR(IF(VLOOKUP(HP$1,$A$7:$C$26,3,0),IF(ISNUMBER(HG25),SUMIFS('Stats Coachs'!$F$3:$F$29,'Stats Coachs'!$C$3:$C$29,VLOOKUP(HP$1,$A$7:$B$26,2,0)),""),""),"")</f>
        <v/>
      </c>
      <c r="HQ25" s="83" t="str">
        <f t="shared" ca="1" si="221"/>
        <v/>
      </c>
      <c r="HR25" s="83" t="str">
        <f t="shared" ca="1" si="221"/>
        <v/>
      </c>
      <c r="HS25" s="83" t="str">
        <f t="shared" ca="1" si="221"/>
        <v/>
      </c>
      <c r="HT25" s="83" t="str">
        <f t="shared" ca="1" si="221"/>
        <v/>
      </c>
      <c r="HU25" s="83" t="str">
        <f t="shared" ca="1" si="221"/>
        <v/>
      </c>
      <c r="HV25" s="83" t="str">
        <f t="shared" ca="1" si="221"/>
        <v/>
      </c>
      <c r="HW25" s="83" t="str">
        <f t="shared" ca="1" si="221"/>
        <v/>
      </c>
      <c r="HX25" s="83" t="str">
        <f t="shared" ca="1" si="221"/>
        <v/>
      </c>
      <c r="HY25" s="83" t="str">
        <f t="shared" ca="1" si="221"/>
        <v/>
      </c>
      <c r="HZ25" s="126" t="str">
        <f ca="1">IFERROR(IF(VLOOKUP(HZ$1,$A$7:$C$26,3,0),IF(ISNUMBER(HQ25),SUMIFS('Stats Coachs'!$F$3:$F$29,'Stats Coachs'!$C$3:$C$29,VLOOKUP(HZ$1,$A$7:$B$26,2,0)),""),""),"")</f>
        <v/>
      </c>
      <c r="IA25" s="83">
        <f t="shared" ca="1" si="222"/>
        <v>8</v>
      </c>
      <c r="IB25" s="83">
        <f t="shared" ca="1" si="222"/>
        <v>8</v>
      </c>
      <c r="IC25" s="83">
        <f t="shared" ca="1" si="222"/>
        <v>0</v>
      </c>
      <c r="ID25" s="83">
        <f t="shared" ca="1" si="222"/>
        <v>700</v>
      </c>
      <c r="IE25" s="83">
        <f t="shared" ca="1" si="222"/>
        <v>87</v>
      </c>
      <c r="IF25" s="83">
        <f t="shared" ca="1" si="222"/>
        <v>0</v>
      </c>
      <c r="IG25" s="83">
        <f t="shared" ca="1" si="222"/>
        <v>0</v>
      </c>
      <c r="IH25" s="83">
        <f t="shared" ca="1" si="222"/>
        <v>0</v>
      </c>
      <c r="II25" s="83">
        <f t="shared" ca="1" si="222"/>
        <v>0</v>
      </c>
      <c r="IJ25" s="126">
        <f ca="1">IFERROR(IF(VLOOKUP(IJ$1,$A$7:$C$26,3,0),IF(ISNUMBER(IA25),SUMIFS('Stats Coachs'!$F$3:$F$29,'Stats Coachs'!$C$3:$C$29,VLOOKUP(IJ$1,$A$7:$B$26,2,0)),""),""),"")</f>
        <v>18</v>
      </c>
    </row>
    <row r="26" spans="1:244" x14ac:dyDescent="0.2">
      <c r="A26" s="213">
        <v>21</v>
      </c>
      <c r="B26" s="80" t="s">
        <v>225</v>
      </c>
      <c r="C26" s="214" t="b">
        <v>1</v>
      </c>
      <c r="E26" s="83">
        <v>23</v>
      </c>
      <c r="F26" s="86" t="str">
        <f t="shared" ca="1" si="180"/>
        <v>Gui</v>
      </c>
      <c r="G26" s="83">
        <f t="shared" ca="1" si="170"/>
        <v>94</v>
      </c>
      <c r="H26" s="83">
        <f t="shared" ca="1" si="170"/>
        <v>78</v>
      </c>
      <c r="I26" s="83">
        <f t="shared" ca="1" si="170"/>
        <v>16</v>
      </c>
      <c r="J26" s="117">
        <f t="shared" ca="1" si="170"/>
        <v>7270</v>
      </c>
      <c r="K26" s="87">
        <f t="shared" ca="1" si="171"/>
        <v>77.5</v>
      </c>
      <c r="L26" s="83">
        <f t="shared" ca="1" si="172"/>
        <v>12</v>
      </c>
      <c r="M26" s="83">
        <f t="shared" ca="1" si="172"/>
        <v>5</v>
      </c>
      <c r="N26" s="83">
        <f t="shared" ca="1" si="172"/>
        <v>15</v>
      </c>
      <c r="O26" s="83">
        <f t="shared" ca="1" si="172"/>
        <v>1</v>
      </c>
      <c r="P26" s="114">
        <f t="shared" ca="1" si="173"/>
        <v>0.21510297482837529</v>
      </c>
      <c r="Q26" s="83">
        <f t="shared" ca="1" si="174"/>
        <v>8</v>
      </c>
      <c r="R26" s="114">
        <f t="shared" ca="1" si="175"/>
        <v>0.54970760233918126</v>
      </c>
      <c r="T26" s="88">
        <f ca="1">RANK(V26,$V$4:$V$98,0)+COUNTIFS($V$4:$V26,V26)-1</f>
        <v>13</v>
      </c>
      <c r="U26" s="84" t="str">
        <f>Listes!X26</f>
        <v>Cyrille</v>
      </c>
      <c r="V26" s="89" cm="1">
        <f t="array" aca="1" ref="V26" ca="1">INDEX($W26:$AG26,$C$2)</f>
        <v>123</v>
      </c>
      <c r="W26" s="83">
        <f t="shared" ca="1" si="176"/>
        <v>123</v>
      </c>
      <c r="X26" s="83">
        <f t="shared" ca="1" si="176"/>
        <v>74</v>
      </c>
      <c r="Y26" s="83">
        <f t="shared" ca="1" si="176"/>
        <v>17</v>
      </c>
      <c r="Z26" s="83">
        <f t="shared" ca="1" si="176"/>
        <v>9850</v>
      </c>
      <c r="AA26" s="90">
        <f t="shared" ca="1" si="146"/>
        <v>80.081300813008127</v>
      </c>
      <c r="AB26" s="83">
        <f t="shared" ca="1" si="177"/>
        <v>2</v>
      </c>
      <c r="AC26" s="83">
        <f t="shared" ca="1" si="177"/>
        <v>0</v>
      </c>
      <c r="AD26" s="83">
        <f t="shared" ca="1" si="177"/>
        <v>11</v>
      </c>
      <c r="AE26" s="83">
        <f t="shared" ca="1" si="177"/>
        <v>2</v>
      </c>
      <c r="AF26" s="116">
        <f t="shared" ca="1" si="148"/>
        <v>0.28146453089244849</v>
      </c>
      <c r="AG26" s="85">
        <f t="shared" ca="1" si="178"/>
        <v>9</v>
      </c>
      <c r="AH26" s="126">
        <f t="shared" ca="1" si="179"/>
        <v>198</v>
      </c>
      <c r="AI26" s="83" t="str">
        <f t="shared" ca="1" si="202"/>
        <v/>
      </c>
      <c r="AJ26" s="83" t="str">
        <f t="shared" ca="1" si="202"/>
        <v/>
      </c>
      <c r="AK26" s="83" t="str">
        <f t="shared" ca="1" si="202"/>
        <v/>
      </c>
      <c r="AL26" s="83" t="str">
        <f t="shared" ca="1" si="202"/>
        <v/>
      </c>
      <c r="AM26" s="83" t="str">
        <f t="shared" ca="1" si="202"/>
        <v/>
      </c>
      <c r="AN26" s="83" t="str">
        <f t="shared" ca="1" si="202"/>
        <v/>
      </c>
      <c r="AO26" s="83" t="str">
        <f t="shared" ca="1" si="202"/>
        <v/>
      </c>
      <c r="AP26" s="83" t="str">
        <f t="shared" ca="1" si="202"/>
        <v/>
      </c>
      <c r="AQ26" s="83" t="str">
        <f t="shared" ca="1" si="202"/>
        <v/>
      </c>
      <c r="AR26" s="126" t="str">
        <f ca="1">IFERROR(IF(VLOOKUP(AR$1,$A$6:$C$26,3,0),IF(ISNUMBER(AI26),SUMIFS('Stats Coachs'!$F$2:$F$29,'Stats Coachs'!$C$2:$C$29,VLOOKUP(AR$1,$A$6:$B$26,2,0)),""),""),"")</f>
        <v/>
      </c>
      <c r="AS26" s="83" t="str">
        <f t="shared" ca="1" si="203"/>
        <v/>
      </c>
      <c r="AT26" s="83" t="str">
        <f t="shared" ca="1" si="203"/>
        <v/>
      </c>
      <c r="AU26" s="83" t="str">
        <f t="shared" ca="1" si="203"/>
        <v/>
      </c>
      <c r="AV26" s="83" t="str">
        <f t="shared" ca="1" si="203"/>
        <v/>
      </c>
      <c r="AW26" s="83" t="str">
        <f t="shared" ca="1" si="203"/>
        <v/>
      </c>
      <c r="AX26" s="83" t="str">
        <f t="shared" ca="1" si="203"/>
        <v/>
      </c>
      <c r="AY26" s="83" t="str">
        <f t="shared" ca="1" si="203"/>
        <v/>
      </c>
      <c r="AZ26" s="83" t="str">
        <f t="shared" ca="1" si="203"/>
        <v/>
      </c>
      <c r="BA26" s="83" t="str">
        <f t="shared" ca="1" si="203"/>
        <v/>
      </c>
      <c r="BB26" s="126" t="str">
        <f ca="1">IFERROR(IF(VLOOKUP(BB$1,$A$7:$C$26,3,0),IF(ISNUMBER(AS26),SUMIFS('Stats Coachs'!$F$3:$F$29,'Stats Coachs'!$C$3:$C$29,VLOOKUP(BB$1,$A$7:$B$26,2,0)),""),""),"")</f>
        <v/>
      </c>
      <c r="BC26" s="83" t="str">
        <f t="shared" ca="1" si="204"/>
        <v/>
      </c>
      <c r="BD26" s="83" t="str">
        <f t="shared" ca="1" si="204"/>
        <v/>
      </c>
      <c r="BE26" s="83" t="str">
        <f t="shared" ca="1" si="204"/>
        <v/>
      </c>
      <c r="BF26" s="83" t="str">
        <f t="shared" ca="1" si="204"/>
        <v/>
      </c>
      <c r="BG26" s="83" t="str">
        <f t="shared" ca="1" si="204"/>
        <v/>
      </c>
      <c r="BH26" s="83" t="str">
        <f t="shared" ca="1" si="204"/>
        <v/>
      </c>
      <c r="BI26" s="83" t="str">
        <f t="shared" ca="1" si="204"/>
        <v/>
      </c>
      <c r="BJ26" s="83" t="str">
        <f t="shared" ca="1" si="204"/>
        <v/>
      </c>
      <c r="BK26" s="83" t="str">
        <f t="shared" ca="1" si="204"/>
        <v/>
      </c>
      <c r="BL26" s="126" t="str">
        <f ca="1">IFERROR(IF(VLOOKUP(BL$1,$A$7:$C$26,3,0),IF(ISNUMBER(BC26),SUMIFS('Stats Coachs'!$F$3:$F$29,'Stats Coachs'!$C$3:$C$29,VLOOKUP(BL$1,$A$7:$B$26,2,0)),""),""),"")</f>
        <v/>
      </c>
      <c r="BM26" s="83" t="str">
        <f t="shared" ca="1" si="205"/>
        <v/>
      </c>
      <c r="BN26" s="83" t="str">
        <f t="shared" ca="1" si="205"/>
        <v/>
      </c>
      <c r="BO26" s="83" t="str">
        <f t="shared" ca="1" si="205"/>
        <v/>
      </c>
      <c r="BP26" s="83" t="str">
        <f t="shared" ca="1" si="205"/>
        <v/>
      </c>
      <c r="BQ26" s="83" t="str">
        <f t="shared" ca="1" si="205"/>
        <v/>
      </c>
      <c r="BR26" s="83" t="str">
        <f t="shared" ca="1" si="205"/>
        <v/>
      </c>
      <c r="BS26" s="83" t="str">
        <f t="shared" ca="1" si="205"/>
        <v/>
      </c>
      <c r="BT26" s="83" t="str">
        <f t="shared" ca="1" si="205"/>
        <v/>
      </c>
      <c r="BU26" s="83" t="str">
        <f t="shared" ca="1" si="205"/>
        <v/>
      </c>
      <c r="BV26" s="126" t="str">
        <f ca="1">IFERROR(IF(VLOOKUP(BV$1,$A$7:$C$26,3,0),IF(ISNUMBER(BM26),SUMIFS('Stats Coachs'!$F$3:$F$29,'Stats Coachs'!$C$3:$C$29,VLOOKUP(BV$1,$A$7:$B$26,2,0)),""),""),"")</f>
        <v/>
      </c>
      <c r="BW26" s="83" t="str">
        <f t="shared" ca="1" si="206"/>
        <v/>
      </c>
      <c r="BX26" s="83" t="str">
        <f t="shared" ca="1" si="206"/>
        <v/>
      </c>
      <c r="BY26" s="83" t="str">
        <f t="shared" ca="1" si="206"/>
        <v/>
      </c>
      <c r="BZ26" s="83" t="str">
        <f t="shared" ca="1" si="206"/>
        <v/>
      </c>
      <c r="CA26" s="83" t="str">
        <f t="shared" ca="1" si="206"/>
        <v/>
      </c>
      <c r="CB26" s="83" t="str">
        <f t="shared" ca="1" si="206"/>
        <v/>
      </c>
      <c r="CC26" s="83" t="str">
        <f t="shared" ca="1" si="206"/>
        <v/>
      </c>
      <c r="CD26" s="83" t="str">
        <f t="shared" ca="1" si="206"/>
        <v/>
      </c>
      <c r="CE26" s="83" t="str">
        <f t="shared" ca="1" si="206"/>
        <v/>
      </c>
      <c r="CF26" s="126" t="str">
        <f ca="1">IFERROR(IF(VLOOKUP(CF$1,$A$7:$C$26,3,0),IF(ISNUMBER(BW26),SUMIFS('Stats Coachs'!$F$3:$F$29,'Stats Coachs'!$C$3:$C$29,VLOOKUP(CF$1,$A$7:$B$26,2,0)),""),""),"")</f>
        <v/>
      </c>
      <c r="CG26" s="83" t="str">
        <f t="shared" ca="1" si="207"/>
        <v/>
      </c>
      <c r="CH26" s="83" t="str">
        <f t="shared" ca="1" si="207"/>
        <v/>
      </c>
      <c r="CI26" s="83" t="str">
        <f t="shared" ca="1" si="207"/>
        <v/>
      </c>
      <c r="CJ26" s="83" t="str">
        <f t="shared" ca="1" si="207"/>
        <v/>
      </c>
      <c r="CK26" s="83" t="str">
        <f t="shared" ca="1" si="207"/>
        <v/>
      </c>
      <c r="CL26" s="83" t="str">
        <f t="shared" ca="1" si="207"/>
        <v/>
      </c>
      <c r="CM26" s="83" t="str">
        <f t="shared" ca="1" si="207"/>
        <v/>
      </c>
      <c r="CN26" s="83" t="str">
        <f t="shared" ca="1" si="207"/>
        <v/>
      </c>
      <c r="CO26" s="83" t="str">
        <f t="shared" ca="1" si="207"/>
        <v/>
      </c>
      <c r="CP26" s="126" t="str">
        <f ca="1">IFERROR(IF(VLOOKUP(CP$1,$A$7:$C$26,3,0),IF(ISNUMBER(CG26),SUMIFS('Stats Coachs'!$F$3:$F$29,'Stats Coachs'!$C$3:$C$29,VLOOKUP(CP$1,$A$7:$B$26,2,0)),""),""),"")</f>
        <v/>
      </c>
      <c r="CQ26" s="83" t="str">
        <f t="shared" ca="1" si="208"/>
        <v/>
      </c>
      <c r="CR26" s="83" t="str">
        <f t="shared" ca="1" si="208"/>
        <v/>
      </c>
      <c r="CS26" s="83" t="str">
        <f t="shared" ca="1" si="208"/>
        <v/>
      </c>
      <c r="CT26" s="83" t="str">
        <f t="shared" ca="1" si="208"/>
        <v/>
      </c>
      <c r="CU26" s="83" t="str">
        <f t="shared" ca="1" si="208"/>
        <v/>
      </c>
      <c r="CV26" s="83" t="str">
        <f t="shared" ca="1" si="208"/>
        <v/>
      </c>
      <c r="CW26" s="83" t="str">
        <f t="shared" ca="1" si="208"/>
        <v/>
      </c>
      <c r="CX26" s="83" t="str">
        <f t="shared" ca="1" si="208"/>
        <v/>
      </c>
      <c r="CY26" s="83" t="str">
        <f t="shared" ca="1" si="208"/>
        <v/>
      </c>
      <c r="CZ26" s="126" t="str">
        <f ca="1">IFERROR(IF(VLOOKUP(CZ$1,$A$7:$C$26,3,0),IF(ISNUMBER(CQ26),SUMIFS('Stats Coachs'!$F$3:$F$29,'Stats Coachs'!$C$3:$C$29,VLOOKUP(CZ$1,$A$7:$B$26,2,0)),""),""),"")</f>
        <v/>
      </c>
      <c r="DA26" s="83" t="str">
        <f t="shared" ca="1" si="209"/>
        <v/>
      </c>
      <c r="DB26" s="83" t="str">
        <f t="shared" ca="1" si="209"/>
        <v/>
      </c>
      <c r="DC26" s="83" t="str">
        <f t="shared" ca="1" si="209"/>
        <v/>
      </c>
      <c r="DD26" s="83" t="str">
        <f t="shared" ca="1" si="209"/>
        <v/>
      </c>
      <c r="DE26" s="83" t="str">
        <f t="shared" ca="1" si="209"/>
        <v/>
      </c>
      <c r="DF26" s="83" t="str">
        <f t="shared" ca="1" si="209"/>
        <v/>
      </c>
      <c r="DG26" s="83" t="str">
        <f t="shared" ca="1" si="209"/>
        <v/>
      </c>
      <c r="DH26" s="83" t="str">
        <f t="shared" ca="1" si="209"/>
        <v/>
      </c>
      <c r="DI26" s="83" t="str">
        <f t="shared" ca="1" si="209"/>
        <v/>
      </c>
      <c r="DJ26" s="126" t="str">
        <f ca="1">IFERROR(IF(VLOOKUP(DJ$1,$A$7:$C$26,3,0),IF(ISNUMBER(DA26),SUMIFS('Stats Coachs'!$F$3:$F$29,'Stats Coachs'!$C$3:$C$29,VLOOKUP(DJ$1,$A$7:$B$26,2,0)),""),""),"")</f>
        <v/>
      </c>
      <c r="DK26" s="83" t="str">
        <f t="shared" ca="1" si="210"/>
        <v/>
      </c>
      <c r="DL26" s="83" t="str">
        <f t="shared" ca="1" si="210"/>
        <v/>
      </c>
      <c r="DM26" s="83" t="str">
        <f t="shared" ca="1" si="210"/>
        <v/>
      </c>
      <c r="DN26" s="83" t="str">
        <f t="shared" ca="1" si="210"/>
        <v/>
      </c>
      <c r="DO26" s="83" t="str">
        <f t="shared" ca="1" si="210"/>
        <v/>
      </c>
      <c r="DP26" s="83" t="str">
        <f t="shared" ca="1" si="210"/>
        <v/>
      </c>
      <c r="DQ26" s="83" t="str">
        <f t="shared" ca="1" si="210"/>
        <v/>
      </c>
      <c r="DR26" s="83" t="str">
        <f t="shared" ca="1" si="210"/>
        <v/>
      </c>
      <c r="DS26" s="83" t="str">
        <f t="shared" ca="1" si="210"/>
        <v/>
      </c>
      <c r="DT26" s="126" t="str">
        <f ca="1">IFERROR(IF(VLOOKUP(DT$1,$A$7:$C$26,3,0),IF(ISNUMBER(DK26),SUMIFS('Stats Coachs'!$F$3:$F$29,'Stats Coachs'!$C$3:$C$29,VLOOKUP(DT$1,$A$7:$B$26,2,0)),""),""),"")</f>
        <v/>
      </c>
      <c r="DU26" s="83" t="str">
        <f t="shared" ca="1" si="211"/>
        <v/>
      </c>
      <c r="DV26" s="83" t="str">
        <f t="shared" ca="1" si="211"/>
        <v/>
      </c>
      <c r="DW26" s="83" t="str">
        <f t="shared" ca="1" si="211"/>
        <v/>
      </c>
      <c r="DX26" s="83" t="str">
        <f t="shared" ca="1" si="211"/>
        <v/>
      </c>
      <c r="DY26" s="83" t="str">
        <f t="shared" ca="1" si="211"/>
        <v/>
      </c>
      <c r="DZ26" s="83" t="str">
        <f t="shared" ca="1" si="211"/>
        <v/>
      </c>
      <c r="EA26" s="83" t="str">
        <f t="shared" ca="1" si="211"/>
        <v/>
      </c>
      <c r="EB26" s="83" t="str">
        <f t="shared" ca="1" si="211"/>
        <v/>
      </c>
      <c r="EC26" s="83" t="str">
        <f t="shared" ca="1" si="211"/>
        <v/>
      </c>
      <c r="ED26" s="126" t="str">
        <f ca="1">IFERROR(IF(VLOOKUP(ED$1,$A$7:$C$26,3,0),IF(ISNUMBER(DU26),SUMIFS('Stats Coachs'!$F$3:$F$29,'Stats Coachs'!$C$3:$C$29,VLOOKUP(ED$1,$A$7:$B$26,2,0)),""),""),"")</f>
        <v/>
      </c>
      <c r="EE26" s="83" t="str">
        <f t="shared" ca="1" si="212"/>
        <v/>
      </c>
      <c r="EF26" s="83" t="str">
        <f t="shared" ca="1" si="212"/>
        <v/>
      </c>
      <c r="EG26" s="83" t="str">
        <f t="shared" ca="1" si="212"/>
        <v/>
      </c>
      <c r="EH26" s="83" t="str">
        <f t="shared" ca="1" si="212"/>
        <v/>
      </c>
      <c r="EI26" s="83" t="str">
        <f t="shared" ca="1" si="212"/>
        <v/>
      </c>
      <c r="EJ26" s="83" t="str">
        <f t="shared" ca="1" si="212"/>
        <v/>
      </c>
      <c r="EK26" s="83" t="str">
        <f t="shared" ca="1" si="212"/>
        <v/>
      </c>
      <c r="EL26" s="83" t="str">
        <f t="shared" ca="1" si="212"/>
        <v/>
      </c>
      <c r="EM26" s="83" t="str">
        <f t="shared" ca="1" si="212"/>
        <v/>
      </c>
      <c r="EN26" s="126" t="str">
        <f ca="1">IFERROR(IF(VLOOKUP(EN$1,$A$7:$C$26,3,0),IF(ISNUMBER(EE26),SUMIFS('Stats Coachs'!$F$3:$F$29,'Stats Coachs'!$C$3:$C$29,VLOOKUP(EN$1,$A$7:$B$26,2,0)),""),""),"")</f>
        <v/>
      </c>
      <c r="EO26" s="83" t="str">
        <f t="shared" ca="1" si="213"/>
        <v/>
      </c>
      <c r="EP26" s="83" t="str">
        <f t="shared" ca="1" si="213"/>
        <v/>
      </c>
      <c r="EQ26" s="83" t="str">
        <f t="shared" ca="1" si="213"/>
        <v/>
      </c>
      <c r="ER26" s="83" t="str">
        <f t="shared" ca="1" si="213"/>
        <v/>
      </c>
      <c r="ES26" s="83" t="str">
        <f t="shared" ca="1" si="213"/>
        <v/>
      </c>
      <c r="ET26" s="83" t="str">
        <f t="shared" ca="1" si="213"/>
        <v/>
      </c>
      <c r="EU26" s="83" t="str">
        <f t="shared" ca="1" si="213"/>
        <v/>
      </c>
      <c r="EV26" s="83" t="str">
        <f t="shared" ca="1" si="213"/>
        <v/>
      </c>
      <c r="EW26" s="83" t="str">
        <f t="shared" ca="1" si="213"/>
        <v/>
      </c>
      <c r="EX26" s="126" t="str">
        <f ca="1">IFERROR(IF(VLOOKUP(EX$1,$A$7:$C$26,3,0),IF(ISNUMBER(EO26),SUMIFS('Stats Coachs'!$F$3:$F$29,'Stats Coachs'!$C$3:$C$29,VLOOKUP(EX$1,$A$7:$B$26,2,0)),""),""),"")</f>
        <v/>
      </c>
      <c r="EY26" s="83">
        <f t="shared" ca="1" si="214"/>
        <v>16</v>
      </c>
      <c r="EZ26" s="83">
        <f t="shared" ca="1" si="214"/>
        <v>13</v>
      </c>
      <c r="FA26" s="83">
        <f t="shared" ca="1" si="214"/>
        <v>3</v>
      </c>
      <c r="FB26" s="83">
        <f t="shared" ca="1" si="214"/>
        <v>1050</v>
      </c>
      <c r="FC26" s="83" t="str">
        <f t="shared" ca="1" si="214"/>
        <v>65.5</v>
      </c>
      <c r="FD26" s="83">
        <f t="shared" ca="1" si="214"/>
        <v>0</v>
      </c>
      <c r="FE26" s="83">
        <f t="shared" ca="1" si="214"/>
        <v>0</v>
      </c>
      <c r="FF26" s="83">
        <f t="shared" ca="1" si="214"/>
        <v>1</v>
      </c>
      <c r="FG26" s="83">
        <f t="shared" ca="1" si="214"/>
        <v>1</v>
      </c>
      <c r="FH26" s="126">
        <f ca="1">IFERROR(IF(VLOOKUP(FH$1,$A$7:$C$26,3,0),IF(ISNUMBER(EY26),SUMIFS('Stats Coachs'!$F$3:$F$29,'Stats Coachs'!$C$3:$C$29,VLOOKUP(FH$1,$A$7:$B$26,2,0)),""),""),"")</f>
        <v>27</v>
      </c>
      <c r="FI26" s="83">
        <f t="shared" ca="1" si="215"/>
        <v>15</v>
      </c>
      <c r="FJ26" s="83">
        <f t="shared" ca="1" si="215"/>
        <v>12</v>
      </c>
      <c r="FK26" s="83">
        <f t="shared" ca="1" si="215"/>
        <v>3</v>
      </c>
      <c r="FL26" s="83">
        <f t="shared" ca="1" si="215"/>
        <v>1160</v>
      </c>
      <c r="FM26" s="83" t="str">
        <f t="shared" ca="1" si="215"/>
        <v>77.5</v>
      </c>
      <c r="FN26" s="83">
        <f t="shared" ca="1" si="215"/>
        <v>0</v>
      </c>
      <c r="FO26" s="83">
        <f t="shared" ca="1" si="215"/>
        <v>0</v>
      </c>
      <c r="FP26" s="83">
        <f t="shared" ca="1" si="215"/>
        <v>3</v>
      </c>
      <c r="FQ26" s="83">
        <f t="shared" ca="1" si="215"/>
        <v>0</v>
      </c>
      <c r="FR26" s="126">
        <f ca="1">IFERROR(IF(VLOOKUP(FR$1,$A$7:$C$26,3,0),IF(ISNUMBER(FI26),SUMIFS('Stats Coachs'!$F$3:$F$29,'Stats Coachs'!$C$3:$C$29,VLOOKUP(FR$1,$A$7:$B$26,2,0)),""),""),"")</f>
        <v>24</v>
      </c>
      <c r="FS26" s="83">
        <f t="shared" ca="1" si="216"/>
        <v>4</v>
      </c>
      <c r="FT26" s="83">
        <f t="shared" ca="1" si="216"/>
        <v>2</v>
      </c>
      <c r="FU26" s="83">
        <f t="shared" ca="1" si="216"/>
        <v>2</v>
      </c>
      <c r="FV26" s="83">
        <f t="shared" ca="1" si="216"/>
        <v>215</v>
      </c>
      <c r="FW26" s="83">
        <f t="shared" ca="1" si="216"/>
        <v>54</v>
      </c>
      <c r="FX26" s="83">
        <f t="shared" ca="1" si="216"/>
        <v>0</v>
      </c>
      <c r="FY26" s="83">
        <f t="shared" ca="1" si="216"/>
        <v>0</v>
      </c>
      <c r="FZ26" s="83">
        <f t="shared" ca="1" si="216"/>
        <v>0</v>
      </c>
      <c r="GA26" s="83">
        <f t="shared" ca="1" si="216"/>
        <v>0</v>
      </c>
      <c r="GB26" s="126">
        <f ca="1">IFERROR(IF(VLOOKUP(GB$1,$A$7:$C$26,3,0),IF(ISNUMBER(FS26),SUMIFS('Stats Coachs'!$F$3:$F$29,'Stats Coachs'!$C$3:$C$29,VLOOKUP(GB$1,$A$7:$B$26,2,0)),""),""),"")</f>
        <v>25</v>
      </c>
      <c r="GC26" s="83">
        <f t="shared" ca="1" si="217"/>
        <v>8</v>
      </c>
      <c r="GD26" s="83">
        <f t="shared" ca="1" si="217"/>
        <v>6</v>
      </c>
      <c r="GE26" s="83">
        <f t="shared" ca="1" si="217"/>
        <v>2</v>
      </c>
      <c r="GF26" s="83">
        <f t="shared" ca="1" si="217"/>
        <v>575</v>
      </c>
      <c r="GG26" s="83">
        <f t="shared" ca="1" si="217"/>
        <v>72</v>
      </c>
      <c r="GH26" s="83">
        <f t="shared" ca="1" si="217"/>
        <v>1</v>
      </c>
      <c r="GI26" s="83">
        <f t="shared" ca="1" si="217"/>
        <v>0</v>
      </c>
      <c r="GJ26" s="83">
        <f t="shared" ca="1" si="217"/>
        <v>1</v>
      </c>
      <c r="GK26" s="83">
        <f t="shared" ca="1" si="217"/>
        <v>0</v>
      </c>
      <c r="GL26" s="126">
        <f ca="1">IFERROR(IF(VLOOKUP(GL$1,$A$7:$C$26,3,0),IF(ISNUMBER(GC26),SUMIFS('Stats Coachs'!$F$3:$F$29,'Stats Coachs'!$C$3:$C$29,VLOOKUP(GL$1,$A$7:$B$26,2,0)),""),""),"")</f>
        <v>22</v>
      </c>
      <c r="GM26" s="83">
        <f t="shared" ca="1" si="218"/>
        <v>15</v>
      </c>
      <c r="GN26" s="83">
        <f t="shared" ca="1" si="218"/>
        <v>13</v>
      </c>
      <c r="GO26" s="83">
        <f t="shared" ca="1" si="218"/>
        <v>2</v>
      </c>
      <c r="GP26" s="83">
        <f t="shared" ca="1" si="218"/>
        <v>1255</v>
      </c>
      <c r="GQ26" s="83" t="str">
        <f t="shared" ca="1" si="218"/>
        <v>83.5</v>
      </c>
      <c r="GR26" s="83">
        <f t="shared" ca="1" si="218"/>
        <v>0</v>
      </c>
      <c r="GS26" s="83">
        <f t="shared" ca="1" si="218"/>
        <v>0</v>
      </c>
      <c r="GT26" s="83">
        <f t="shared" ca="1" si="218"/>
        <v>1</v>
      </c>
      <c r="GU26" s="83">
        <f t="shared" ca="1" si="218"/>
        <v>0</v>
      </c>
      <c r="GV26" s="126">
        <f ca="1">IFERROR(IF(VLOOKUP(GV$1,$A$7:$C$26,3,0),IF(ISNUMBER(GM26),SUMIFS('Stats Coachs'!$F$3:$F$29,'Stats Coachs'!$C$3:$C$29,VLOOKUP(GV$1,$A$7:$B$26,2,0)),""),""),"")</f>
        <v>22</v>
      </c>
      <c r="GW26" s="83">
        <f t="shared" ca="1" si="219"/>
        <v>17</v>
      </c>
      <c r="GX26" s="83" t="str">
        <f t="shared" ca="1" si="219"/>
        <v> 16</v>
      </c>
      <c r="GY26" s="83">
        <f t="shared" ca="1" si="219"/>
        <v>1</v>
      </c>
      <c r="GZ26" s="83">
        <f t="shared" ca="1" si="219"/>
        <v>1455</v>
      </c>
      <c r="HA26" s="83">
        <f t="shared" ca="1" si="219"/>
        <v>86</v>
      </c>
      <c r="HB26" s="83">
        <f t="shared" ca="1" si="219"/>
        <v>0</v>
      </c>
      <c r="HC26" s="83">
        <f t="shared" ca="1" si="219"/>
        <v>0</v>
      </c>
      <c r="HD26" s="83">
        <f t="shared" ca="1" si="219"/>
        <v>0</v>
      </c>
      <c r="HE26" s="83">
        <f t="shared" ca="1" si="219"/>
        <v>0</v>
      </c>
      <c r="HF26" s="126">
        <f ca="1">IFERROR(IF(VLOOKUP(HF$1,$A$7:$C$26,3,0),IF(ISNUMBER(GW26),SUMIFS('Stats Coachs'!$F$3:$F$29,'Stats Coachs'!$C$3:$C$29,VLOOKUP(HF$1,$A$7:$B$26,2,0)),""),""),"")</f>
        <v>21</v>
      </c>
      <c r="HG26" s="83">
        <f t="shared" ca="1" si="220"/>
        <v>17</v>
      </c>
      <c r="HH26" s="83" t="str">
        <f t="shared" ca="1" si="220"/>
        <v> 16</v>
      </c>
      <c r="HI26" s="83">
        <f t="shared" ca="1" si="220"/>
        <v>1</v>
      </c>
      <c r="HJ26" s="83">
        <f t="shared" ca="1" si="220"/>
        <v>1475</v>
      </c>
      <c r="HK26" s="83">
        <f t="shared" ca="1" si="220"/>
        <v>87</v>
      </c>
      <c r="HL26" s="83">
        <f t="shared" ca="1" si="220"/>
        <v>0</v>
      </c>
      <c r="HM26" s="83">
        <f t="shared" ca="1" si="220"/>
        <v>0</v>
      </c>
      <c r="HN26" s="83">
        <f t="shared" ca="1" si="220"/>
        <v>3</v>
      </c>
      <c r="HO26" s="83">
        <f t="shared" ca="1" si="220"/>
        <v>1</v>
      </c>
      <c r="HP26" s="126">
        <f ca="1">IFERROR(IF(VLOOKUP(HP$1,$A$7:$C$26,3,0),IF(ISNUMBER(HG26),SUMIFS('Stats Coachs'!$F$3:$F$29,'Stats Coachs'!$C$3:$C$29,VLOOKUP(HP$1,$A$7:$B$26,2,0)),""),""),"")</f>
        <v>19</v>
      </c>
      <c r="HQ26" s="83">
        <f t="shared" ca="1" si="221"/>
        <v>16</v>
      </c>
      <c r="HR26" s="83">
        <f t="shared" ca="1" si="221"/>
        <v>14</v>
      </c>
      <c r="HS26" s="83">
        <f t="shared" ca="1" si="221"/>
        <v>2</v>
      </c>
      <c r="HT26" s="83">
        <f t="shared" ca="1" si="221"/>
        <v>1385</v>
      </c>
      <c r="HU26" s="83" t="str">
        <f t="shared" ca="1" si="221"/>
        <v>86.5</v>
      </c>
      <c r="HV26" s="83">
        <f t="shared" ca="1" si="221"/>
        <v>1</v>
      </c>
      <c r="HW26" s="83">
        <f t="shared" ca="1" si="221"/>
        <v>0</v>
      </c>
      <c r="HX26" s="83">
        <f t="shared" ca="1" si="221"/>
        <v>2</v>
      </c>
      <c r="HY26" s="83" t="str">
        <f t="shared" ca="1" si="221"/>
        <v>1 </v>
      </c>
      <c r="HZ26" s="126">
        <f ca="1">IFERROR(IF(VLOOKUP(HZ$1,$A$7:$C$26,3,0),IF(ISNUMBER(HQ26),SUMIFS('Stats Coachs'!$F$3:$F$29,'Stats Coachs'!$C$3:$C$29,VLOOKUP(HZ$1,$A$7:$B$26,2,0)),""),""),"")</f>
        <v>20</v>
      </c>
      <c r="IA26" s="83">
        <f t="shared" ca="1" si="222"/>
        <v>15</v>
      </c>
      <c r="IB26" s="83">
        <f t="shared" ca="1" si="222"/>
        <v>14</v>
      </c>
      <c r="IC26" s="83">
        <f t="shared" ca="1" si="222"/>
        <v>1</v>
      </c>
      <c r="ID26" s="83">
        <f t="shared" ca="1" si="222"/>
        <v>1280</v>
      </c>
      <c r="IE26" s="83">
        <f t="shared" ca="1" si="222"/>
        <v>86</v>
      </c>
      <c r="IF26" s="83">
        <f t="shared" ca="1" si="222"/>
        <v>0</v>
      </c>
      <c r="IG26" s="83">
        <f t="shared" ca="1" si="222"/>
        <v>0</v>
      </c>
      <c r="IH26" s="83">
        <f t="shared" ca="1" si="222"/>
        <v>0</v>
      </c>
      <c r="II26" s="83">
        <f t="shared" ca="1" si="222"/>
        <v>0</v>
      </c>
      <c r="IJ26" s="126">
        <f ca="1">IFERROR(IF(VLOOKUP(IJ$1,$A$7:$C$26,3,0),IF(ISNUMBER(IA26),SUMIFS('Stats Coachs'!$F$3:$F$29,'Stats Coachs'!$C$3:$C$29,VLOOKUP(IJ$1,$A$7:$B$26,2,0)),""),""),"")</f>
        <v>18</v>
      </c>
    </row>
    <row r="27" spans="1:244" x14ac:dyDescent="0.2">
      <c r="C27" s="80"/>
      <c r="E27" s="83">
        <v>24</v>
      </c>
      <c r="F27" s="86" t="str">
        <f t="shared" ca="1" si="180"/>
        <v>Will</v>
      </c>
      <c r="G27" s="83">
        <f t="shared" ca="1" si="170"/>
        <v>88</v>
      </c>
      <c r="H27" s="83">
        <f t="shared" ca="1" si="170"/>
        <v>71</v>
      </c>
      <c r="I27" s="83">
        <f t="shared" ca="1" si="170"/>
        <v>17</v>
      </c>
      <c r="J27" s="117">
        <f t="shared" ca="1" si="170"/>
        <v>6385</v>
      </c>
      <c r="K27" s="87">
        <f t="shared" ca="1" si="171"/>
        <v>72.5</v>
      </c>
      <c r="L27" s="83">
        <f t="shared" ca="1" si="172"/>
        <v>3</v>
      </c>
      <c r="M27" s="83">
        <f t="shared" ca="1" si="172"/>
        <v>4</v>
      </c>
      <c r="N27" s="83">
        <f t="shared" ca="1" si="172"/>
        <v>3</v>
      </c>
      <c r="O27" s="83">
        <f t="shared" ca="1" si="172"/>
        <v>1</v>
      </c>
      <c r="P27" s="114">
        <f t="shared" ca="1" si="173"/>
        <v>0.20137299771167047</v>
      </c>
      <c r="Q27" s="83">
        <f t="shared" ca="1" si="174"/>
        <v>8</v>
      </c>
      <c r="R27" s="114">
        <f t="shared" ca="1" si="175"/>
        <v>0.52694610778443118</v>
      </c>
      <c r="T27" s="88">
        <f ca="1">RANK(V27,$V$4:$V$98,0)+COUNTIFS($V$4:$V27,V27)-1</f>
        <v>72</v>
      </c>
      <c r="U27" s="84" t="str">
        <f>Listes!X27</f>
        <v>David</v>
      </c>
      <c r="V27" s="89" cm="1">
        <f t="array" aca="1" ref="V27" ca="1">INDEX($W27:$AG27,$C$2)</f>
        <v>10</v>
      </c>
      <c r="W27" s="83">
        <f t="shared" ca="1" si="176"/>
        <v>10</v>
      </c>
      <c r="X27" s="83">
        <f t="shared" ca="1" si="176"/>
        <v>4</v>
      </c>
      <c r="Y27" s="83">
        <f t="shared" ca="1" si="176"/>
        <v>6</v>
      </c>
      <c r="Z27" s="83">
        <f t="shared" ca="1" si="176"/>
        <v>570</v>
      </c>
      <c r="AA27" s="90">
        <f t="shared" ca="1" si="146"/>
        <v>57</v>
      </c>
      <c r="AB27" s="83">
        <f t="shared" ca="1" si="177"/>
        <v>0</v>
      </c>
      <c r="AC27" s="83">
        <f t="shared" ca="1" si="177"/>
        <v>0</v>
      </c>
      <c r="AD27" s="83">
        <f t="shared" ca="1" si="177"/>
        <v>0</v>
      </c>
      <c r="AE27" s="83">
        <f t="shared" ca="1" si="177"/>
        <v>0</v>
      </c>
      <c r="AF27" s="116">
        <f t="shared" ca="1" si="148"/>
        <v>2.2883295194508008E-2</v>
      </c>
      <c r="AG27" s="85">
        <f t="shared" ca="1" si="178"/>
        <v>1</v>
      </c>
      <c r="AH27" s="126">
        <f t="shared" ca="1" si="179"/>
        <v>23</v>
      </c>
      <c r="AI27" s="83" t="str">
        <f t="shared" ca="1" si="202"/>
        <v/>
      </c>
      <c r="AJ27" s="83" t="str">
        <f t="shared" ca="1" si="202"/>
        <v/>
      </c>
      <c r="AK27" s="83" t="str">
        <f t="shared" ca="1" si="202"/>
        <v/>
      </c>
      <c r="AL27" s="83" t="str">
        <f t="shared" ca="1" si="202"/>
        <v/>
      </c>
      <c r="AM27" s="83" t="str">
        <f t="shared" ca="1" si="202"/>
        <v/>
      </c>
      <c r="AN27" s="83" t="str">
        <f t="shared" ca="1" si="202"/>
        <v/>
      </c>
      <c r="AO27" s="83" t="str">
        <f t="shared" ca="1" si="202"/>
        <v/>
      </c>
      <c r="AP27" s="83" t="str">
        <f t="shared" ca="1" si="202"/>
        <v/>
      </c>
      <c r="AQ27" s="83" t="str">
        <f t="shared" ca="1" si="202"/>
        <v/>
      </c>
      <c r="AR27" s="126" t="str">
        <f ca="1">IFERROR(IF(VLOOKUP(AR$1,$A$6:$C$26,3,0),IF(ISNUMBER(AI27),SUMIFS('Stats Coachs'!$F$2:$F$29,'Stats Coachs'!$C$2:$C$29,VLOOKUP(AR$1,$A$6:$B$26,2,0)),""),""),"")</f>
        <v/>
      </c>
      <c r="AS27" s="83" t="str">
        <f t="shared" ca="1" si="203"/>
        <v/>
      </c>
      <c r="AT27" s="83" t="str">
        <f t="shared" ca="1" si="203"/>
        <v/>
      </c>
      <c r="AU27" s="83" t="str">
        <f t="shared" ca="1" si="203"/>
        <v/>
      </c>
      <c r="AV27" s="83" t="str">
        <f t="shared" ca="1" si="203"/>
        <v/>
      </c>
      <c r="AW27" s="83" t="str">
        <f t="shared" ca="1" si="203"/>
        <v/>
      </c>
      <c r="AX27" s="83" t="str">
        <f t="shared" ca="1" si="203"/>
        <v/>
      </c>
      <c r="AY27" s="83" t="str">
        <f t="shared" ca="1" si="203"/>
        <v/>
      </c>
      <c r="AZ27" s="83" t="str">
        <f t="shared" ca="1" si="203"/>
        <v/>
      </c>
      <c r="BA27" s="83" t="str">
        <f t="shared" ca="1" si="203"/>
        <v/>
      </c>
      <c r="BB27" s="126" t="str">
        <f ca="1">IFERROR(IF(VLOOKUP(BB$1,$A$7:$C$26,3,0),IF(ISNUMBER(AS27),SUMIFS('Stats Coachs'!$F$3:$F$29,'Stats Coachs'!$C$3:$C$29,VLOOKUP(BB$1,$A$7:$B$26,2,0)),""),""),"")</f>
        <v/>
      </c>
      <c r="BC27" s="83" t="str">
        <f t="shared" ca="1" si="204"/>
        <v/>
      </c>
      <c r="BD27" s="83" t="str">
        <f t="shared" ca="1" si="204"/>
        <v/>
      </c>
      <c r="BE27" s="83" t="str">
        <f t="shared" ca="1" si="204"/>
        <v/>
      </c>
      <c r="BF27" s="83" t="str">
        <f t="shared" ca="1" si="204"/>
        <v/>
      </c>
      <c r="BG27" s="83" t="str">
        <f t="shared" ca="1" si="204"/>
        <v/>
      </c>
      <c r="BH27" s="83" t="str">
        <f t="shared" ca="1" si="204"/>
        <v/>
      </c>
      <c r="BI27" s="83" t="str">
        <f t="shared" ca="1" si="204"/>
        <v/>
      </c>
      <c r="BJ27" s="83" t="str">
        <f t="shared" ca="1" si="204"/>
        <v/>
      </c>
      <c r="BK27" s="83" t="str">
        <f t="shared" ca="1" si="204"/>
        <v/>
      </c>
      <c r="BL27" s="126" t="str">
        <f ca="1">IFERROR(IF(VLOOKUP(BL$1,$A$7:$C$26,3,0),IF(ISNUMBER(BC27),SUMIFS('Stats Coachs'!$F$3:$F$29,'Stats Coachs'!$C$3:$C$29,VLOOKUP(BL$1,$A$7:$B$26,2,0)),""),""),"")</f>
        <v/>
      </c>
      <c r="BM27" s="83" t="str">
        <f t="shared" ca="1" si="205"/>
        <v/>
      </c>
      <c r="BN27" s="83" t="str">
        <f t="shared" ca="1" si="205"/>
        <v/>
      </c>
      <c r="BO27" s="83" t="str">
        <f t="shared" ca="1" si="205"/>
        <v/>
      </c>
      <c r="BP27" s="83" t="str">
        <f t="shared" ca="1" si="205"/>
        <v/>
      </c>
      <c r="BQ27" s="83" t="str">
        <f t="shared" ca="1" si="205"/>
        <v/>
      </c>
      <c r="BR27" s="83" t="str">
        <f t="shared" ca="1" si="205"/>
        <v/>
      </c>
      <c r="BS27" s="83" t="str">
        <f t="shared" ca="1" si="205"/>
        <v/>
      </c>
      <c r="BT27" s="83" t="str">
        <f t="shared" ca="1" si="205"/>
        <v/>
      </c>
      <c r="BU27" s="83" t="str">
        <f t="shared" ca="1" si="205"/>
        <v/>
      </c>
      <c r="BV27" s="126" t="str">
        <f ca="1">IFERROR(IF(VLOOKUP(BV$1,$A$7:$C$26,3,0),IF(ISNUMBER(BM27),SUMIFS('Stats Coachs'!$F$3:$F$29,'Stats Coachs'!$C$3:$C$29,VLOOKUP(BV$1,$A$7:$B$26,2,0)),""),""),"")</f>
        <v/>
      </c>
      <c r="BW27" s="83" t="str">
        <f t="shared" ca="1" si="206"/>
        <v/>
      </c>
      <c r="BX27" s="83" t="str">
        <f t="shared" ca="1" si="206"/>
        <v/>
      </c>
      <c r="BY27" s="83" t="str">
        <f t="shared" ca="1" si="206"/>
        <v/>
      </c>
      <c r="BZ27" s="83" t="str">
        <f t="shared" ca="1" si="206"/>
        <v/>
      </c>
      <c r="CA27" s="83" t="str">
        <f t="shared" ca="1" si="206"/>
        <v/>
      </c>
      <c r="CB27" s="83" t="str">
        <f t="shared" ca="1" si="206"/>
        <v/>
      </c>
      <c r="CC27" s="83" t="str">
        <f t="shared" ca="1" si="206"/>
        <v/>
      </c>
      <c r="CD27" s="83" t="str">
        <f t="shared" ca="1" si="206"/>
        <v/>
      </c>
      <c r="CE27" s="83" t="str">
        <f t="shared" ca="1" si="206"/>
        <v/>
      </c>
      <c r="CF27" s="126" t="str">
        <f ca="1">IFERROR(IF(VLOOKUP(CF$1,$A$7:$C$26,3,0),IF(ISNUMBER(BW27),SUMIFS('Stats Coachs'!$F$3:$F$29,'Stats Coachs'!$C$3:$C$29,VLOOKUP(CF$1,$A$7:$B$26,2,0)),""),""),"")</f>
        <v/>
      </c>
      <c r="CG27" s="83" t="str">
        <f t="shared" ca="1" si="207"/>
        <v/>
      </c>
      <c r="CH27" s="83" t="str">
        <f t="shared" ca="1" si="207"/>
        <v/>
      </c>
      <c r="CI27" s="83" t="str">
        <f t="shared" ca="1" si="207"/>
        <v/>
      </c>
      <c r="CJ27" s="83" t="str">
        <f t="shared" ca="1" si="207"/>
        <v/>
      </c>
      <c r="CK27" s="83" t="str">
        <f t="shared" ca="1" si="207"/>
        <v/>
      </c>
      <c r="CL27" s="83" t="str">
        <f t="shared" ca="1" si="207"/>
        <v/>
      </c>
      <c r="CM27" s="83" t="str">
        <f t="shared" ca="1" si="207"/>
        <v/>
      </c>
      <c r="CN27" s="83" t="str">
        <f t="shared" ca="1" si="207"/>
        <v/>
      </c>
      <c r="CO27" s="83" t="str">
        <f t="shared" ca="1" si="207"/>
        <v/>
      </c>
      <c r="CP27" s="126" t="str">
        <f ca="1">IFERROR(IF(VLOOKUP(CP$1,$A$7:$C$26,3,0),IF(ISNUMBER(CG27),SUMIFS('Stats Coachs'!$F$3:$F$29,'Stats Coachs'!$C$3:$C$29,VLOOKUP(CP$1,$A$7:$B$26,2,0)),""),""),"")</f>
        <v/>
      </c>
      <c r="CQ27" s="83" t="str">
        <f t="shared" ca="1" si="208"/>
        <v/>
      </c>
      <c r="CR27" s="83" t="str">
        <f t="shared" ca="1" si="208"/>
        <v/>
      </c>
      <c r="CS27" s="83" t="str">
        <f t="shared" ca="1" si="208"/>
        <v/>
      </c>
      <c r="CT27" s="83" t="str">
        <f t="shared" ca="1" si="208"/>
        <v/>
      </c>
      <c r="CU27" s="83" t="str">
        <f t="shared" ca="1" si="208"/>
        <v/>
      </c>
      <c r="CV27" s="83" t="str">
        <f t="shared" ca="1" si="208"/>
        <v/>
      </c>
      <c r="CW27" s="83" t="str">
        <f t="shared" ca="1" si="208"/>
        <v/>
      </c>
      <c r="CX27" s="83" t="str">
        <f t="shared" ca="1" si="208"/>
        <v/>
      </c>
      <c r="CY27" s="83" t="str">
        <f t="shared" ca="1" si="208"/>
        <v/>
      </c>
      <c r="CZ27" s="126" t="str">
        <f ca="1">IFERROR(IF(VLOOKUP(CZ$1,$A$7:$C$26,3,0),IF(ISNUMBER(CQ27),SUMIFS('Stats Coachs'!$F$3:$F$29,'Stats Coachs'!$C$3:$C$29,VLOOKUP(CZ$1,$A$7:$B$26,2,0)),""),""),"")</f>
        <v/>
      </c>
      <c r="DA27" s="83" t="str">
        <f t="shared" ca="1" si="209"/>
        <v/>
      </c>
      <c r="DB27" s="83" t="str">
        <f t="shared" ca="1" si="209"/>
        <v/>
      </c>
      <c r="DC27" s="83" t="str">
        <f t="shared" ca="1" si="209"/>
        <v/>
      </c>
      <c r="DD27" s="83" t="str">
        <f t="shared" ca="1" si="209"/>
        <v/>
      </c>
      <c r="DE27" s="83" t="str">
        <f t="shared" ca="1" si="209"/>
        <v/>
      </c>
      <c r="DF27" s="83" t="str">
        <f t="shared" ca="1" si="209"/>
        <v/>
      </c>
      <c r="DG27" s="83" t="str">
        <f t="shared" ca="1" si="209"/>
        <v/>
      </c>
      <c r="DH27" s="83" t="str">
        <f t="shared" ca="1" si="209"/>
        <v/>
      </c>
      <c r="DI27" s="83" t="str">
        <f t="shared" ca="1" si="209"/>
        <v/>
      </c>
      <c r="DJ27" s="126" t="str">
        <f ca="1">IFERROR(IF(VLOOKUP(DJ$1,$A$7:$C$26,3,0),IF(ISNUMBER(DA27),SUMIFS('Stats Coachs'!$F$3:$F$29,'Stats Coachs'!$C$3:$C$29,VLOOKUP(DJ$1,$A$7:$B$26,2,0)),""),""),"")</f>
        <v/>
      </c>
      <c r="DK27" s="83" t="str">
        <f t="shared" ca="1" si="210"/>
        <v/>
      </c>
      <c r="DL27" s="83" t="str">
        <f t="shared" ca="1" si="210"/>
        <v/>
      </c>
      <c r="DM27" s="83" t="str">
        <f t="shared" ca="1" si="210"/>
        <v/>
      </c>
      <c r="DN27" s="83" t="str">
        <f t="shared" ca="1" si="210"/>
        <v/>
      </c>
      <c r="DO27" s="83" t="str">
        <f t="shared" ca="1" si="210"/>
        <v/>
      </c>
      <c r="DP27" s="83" t="str">
        <f t="shared" ca="1" si="210"/>
        <v/>
      </c>
      <c r="DQ27" s="83" t="str">
        <f t="shared" ca="1" si="210"/>
        <v/>
      </c>
      <c r="DR27" s="83" t="str">
        <f t="shared" ca="1" si="210"/>
        <v/>
      </c>
      <c r="DS27" s="83" t="str">
        <f t="shared" ca="1" si="210"/>
        <v/>
      </c>
      <c r="DT27" s="126" t="str">
        <f ca="1">IFERROR(IF(VLOOKUP(DT$1,$A$7:$C$26,3,0),IF(ISNUMBER(DK27),SUMIFS('Stats Coachs'!$F$3:$F$29,'Stats Coachs'!$C$3:$C$29,VLOOKUP(DT$1,$A$7:$B$26,2,0)),""),""),"")</f>
        <v/>
      </c>
      <c r="DU27" s="83" t="str">
        <f t="shared" ca="1" si="211"/>
        <v/>
      </c>
      <c r="DV27" s="83" t="str">
        <f t="shared" ca="1" si="211"/>
        <v/>
      </c>
      <c r="DW27" s="83" t="str">
        <f t="shared" ca="1" si="211"/>
        <v/>
      </c>
      <c r="DX27" s="83" t="str">
        <f t="shared" ca="1" si="211"/>
        <v/>
      </c>
      <c r="DY27" s="83" t="str">
        <f t="shared" ca="1" si="211"/>
        <v/>
      </c>
      <c r="DZ27" s="83" t="str">
        <f t="shared" ca="1" si="211"/>
        <v/>
      </c>
      <c r="EA27" s="83" t="str">
        <f t="shared" ca="1" si="211"/>
        <v/>
      </c>
      <c r="EB27" s="83" t="str">
        <f t="shared" ca="1" si="211"/>
        <v/>
      </c>
      <c r="EC27" s="83" t="str">
        <f t="shared" ca="1" si="211"/>
        <v/>
      </c>
      <c r="ED27" s="126" t="str">
        <f ca="1">IFERROR(IF(VLOOKUP(ED$1,$A$7:$C$26,3,0),IF(ISNUMBER(DU27),SUMIFS('Stats Coachs'!$F$3:$F$29,'Stats Coachs'!$C$3:$C$29,VLOOKUP(ED$1,$A$7:$B$26,2,0)),""),""),"")</f>
        <v/>
      </c>
      <c r="EE27" s="83" t="str">
        <f t="shared" ca="1" si="212"/>
        <v/>
      </c>
      <c r="EF27" s="83" t="str">
        <f t="shared" ca="1" si="212"/>
        <v/>
      </c>
      <c r="EG27" s="83" t="str">
        <f t="shared" ca="1" si="212"/>
        <v/>
      </c>
      <c r="EH27" s="83" t="str">
        <f t="shared" ca="1" si="212"/>
        <v/>
      </c>
      <c r="EI27" s="83" t="str">
        <f t="shared" ca="1" si="212"/>
        <v/>
      </c>
      <c r="EJ27" s="83" t="str">
        <f t="shared" ca="1" si="212"/>
        <v/>
      </c>
      <c r="EK27" s="83" t="str">
        <f t="shared" ca="1" si="212"/>
        <v/>
      </c>
      <c r="EL27" s="83" t="str">
        <f t="shared" ca="1" si="212"/>
        <v/>
      </c>
      <c r="EM27" s="83" t="str">
        <f t="shared" ca="1" si="212"/>
        <v/>
      </c>
      <c r="EN27" s="126" t="str">
        <f ca="1">IFERROR(IF(VLOOKUP(EN$1,$A$7:$C$26,3,0),IF(ISNUMBER(EE27),SUMIFS('Stats Coachs'!$F$3:$F$29,'Stats Coachs'!$C$3:$C$29,VLOOKUP(EN$1,$A$7:$B$26,2,0)),""),""),"")</f>
        <v/>
      </c>
      <c r="EO27" s="83">
        <f t="shared" ca="1" si="213"/>
        <v>10</v>
      </c>
      <c r="EP27" s="83">
        <f t="shared" ca="1" si="213"/>
        <v>4</v>
      </c>
      <c r="EQ27" s="83">
        <f t="shared" ca="1" si="213"/>
        <v>6</v>
      </c>
      <c r="ER27" s="83">
        <f t="shared" ca="1" si="213"/>
        <v>570</v>
      </c>
      <c r="ES27" s="83">
        <f t="shared" ca="1" si="213"/>
        <v>57</v>
      </c>
      <c r="ET27" s="83">
        <f t="shared" ca="1" si="213"/>
        <v>0</v>
      </c>
      <c r="EU27" s="83">
        <f t="shared" ca="1" si="213"/>
        <v>0</v>
      </c>
      <c r="EV27" s="83">
        <f t="shared" ca="1" si="213"/>
        <v>0</v>
      </c>
      <c r="EW27" s="83">
        <f t="shared" ca="1" si="213"/>
        <v>0</v>
      </c>
      <c r="EX27" s="126">
        <f ca="1">IFERROR(IF(VLOOKUP(EX$1,$A$7:$C$26,3,0),IF(ISNUMBER(EO27),SUMIFS('Stats Coachs'!$F$3:$F$29,'Stats Coachs'!$C$3:$C$29,VLOOKUP(EX$1,$A$7:$B$26,2,0)),""),""),"")</f>
        <v>23</v>
      </c>
      <c r="EY27" s="83" t="str">
        <f t="shared" ca="1" si="214"/>
        <v/>
      </c>
      <c r="EZ27" s="83" t="str">
        <f t="shared" ca="1" si="214"/>
        <v/>
      </c>
      <c r="FA27" s="83" t="str">
        <f t="shared" ca="1" si="214"/>
        <v/>
      </c>
      <c r="FB27" s="83" t="str">
        <f t="shared" ca="1" si="214"/>
        <v/>
      </c>
      <c r="FC27" s="83" t="str">
        <f t="shared" ca="1" si="214"/>
        <v/>
      </c>
      <c r="FD27" s="83" t="str">
        <f t="shared" ca="1" si="214"/>
        <v/>
      </c>
      <c r="FE27" s="83" t="str">
        <f t="shared" ca="1" si="214"/>
        <v/>
      </c>
      <c r="FF27" s="83" t="str">
        <f t="shared" ca="1" si="214"/>
        <v/>
      </c>
      <c r="FG27" s="83" t="str">
        <f t="shared" ca="1" si="214"/>
        <v/>
      </c>
      <c r="FH27" s="126" t="str">
        <f ca="1">IFERROR(IF(VLOOKUP(FH$1,$A$7:$C$26,3,0),IF(ISNUMBER(EY27),SUMIFS('Stats Coachs'!$F$3:$F$29,'Stats Coachs'!$C$3:$C$29,VLOOKUP(FH$1,$A$7:$B$26,2,0)),""),""),"")</f>
        <v/>
      </c>
      <c r="FI27" s="83" t="str">
        <f t="shared" ca="1" si="215"/>
        <v/>
      </c>
      <c r="FJ27" s="83" t="str">
        <f t="shared" ca="1" si="215"/>
        <v/>
      </c>
      <c r="FK27" s="83" t="str">
        <f t="shared" ca="1" si="215"/>
        <v/>
      </c>
      <c r="FL27" s="83" t="str">
        <f t="shared" ca="1" si="215"/>
        <v/>
      </c>
      <c r="FM27" s="83" t="str">
        <f t="shared" ca="1" si="215"/>
        <v/>
      </c>
      <c r="FN27" s="83" t="str">
        <f t="shared" ca="1" si="215"/>
        <v/>
      </c>
      <c r="FO27" s="83" t="str">
        <f t="shared" ca="1" si="215"/>
        <v/>
      </c>
      <c r="FP27" s="83" t="str">
        <f t="shared" ca="1" si="215"/>
        <v/>
      </c>
      <c r="FQ27" s="83" t="str">
        <f t="shared" ca="1" si="215"/>
        <v/>
      </c>
      <c r="FR27" s="126" t="str">
        <f ca="1">IFERROR(IF(VLOOKUP(FR$1,$A$7:$C$26,3,0),IF(ISNUMBER(FI27),SUMIFS('Stats Coachs'!$F$3:$F$29,'Stats Coachs'!$C$3:$C$29,VLOOKUP(FR$1,$A$7:$B$26,2,0)),""),""),"")</f>
        <v/>
      </c>
      <c r="FS27" s="83" t="str">
        <f t="shared" ca="1" si="216"/>
        <v/>
      </c>
      <c r="FT27" s="83" t="str">
        <f t="shared" ca="1" si="216"/>
        <v/>
      </c>
      <c r="FU27" s="83" t="str">
        <f t="shared" ca="1" si="216"/>
        <v/>
      </c>
      <c r="FV27" s="83" t="str">
        <f t="shared" ca="1" si="216"/>
        <v/>
      </c>
      <c r="FW27" s="83" t="str">
        <f t="shared" ca="1" si="216"/>
        <v/>
      </c>
      <c r="FX27" s="83" t="str">
        <f t="shared" ca="1" si="216"/>
        <v/>
      </c>
      <c r="FY27" s="83" t="str">
        <f t="shared" ca="1" si="216"/>
        <v/>
      </c>
      <c r="FZ27" s="83" t="str">
        <f t="shared" ca="1" si="216"/>
        <v/>
      </c>
      <c r="GA27" s="83" t="str">
        <f t="shared" ca="1" si="216"/>
        <v/>
      </c>
      <c r="GB27" s="126" t="str">
        <f ca="1">IFERROR(IF(VLOOKUP(GB$1,$A$7:$C$26,3,0),IF(ISNUMBER(FS27),SUMIFS('Stats Coachs'!$F$3:$F$29,'Stats Coachs'!$C$3:$C$29,VLOOKUP(GB$1,$A$7:$B$26,2,0)),""),""),"")</f>
        <v/>
      </c>
      <c r="GC27" s="83" t="str">
        <f t="shared" ca="1" si="217"/>
        <v/>
      </c>
      <c r="GD27" s="83" t="str">
        <f t="shared" ca="1" si="217"/>
        <v/>
      </c>
      <c r="GE27" s="83" t="str">
        <f t="shared" ca="1" si="217"/>
        <v/>
      </c>
      <c r="GF27" s="83" t="str">
        <f t="shared" ca="1" si="217"/>
        <v/>
      </c>
      <c r="GG27" s="83" t="str">
        <f t="shared" ca="1" si="217"/>
        <v/>
      </c>
      <c r="GH27" s="83" t="str">
        <f t="shared" ca="1" si="217"/>
        <v/>
      </c>
      <c r="GI27" s="83" t="str">
        <f t="shared" ca="1" si="217"/>
        <v/>
      </c>
      <c r="GJ27" s="83" t="str">
        <f t="shared" ca="1" si="217"/>
        <v/>
      </c>
      <c r="GK27" s="83" t="str">
        <f t="shared" ca="1" si="217"/>
        <v/>
      </c>
      <c r="GL27" s="126" t="str">
        <f ca="1">IFERROR(IF(VLOOKUP(GL$1,$A$7:$C$26,3,0),IF(ISNUMBER(GC27),SUMIFS('Stats Coachs'!$F$3:$F$29,'Stats Coachs'!$C$3:$C$29,VLOOKUP(GL$1,$A$7:$B$26,2,0)),""),""),"")</f>
        <v/>
      </c>
      <c r="GM27" s="83" t="str">
        <f t="shared" ca="1" si="218"/>
        <v/>
      </c>
      <c r="GN27" s="83" t="str">
        <f t="shared" ca="1" si="218"/>
        <v/>
      </c>
      <c r="GO27" s="83" t="str">
        <f t="shared" ca="1" si="218"/>
        <v/>
      </c>
      <c r="GP27" s="83" t="str">
        <f t="shared" ca="1" si="218"/>
        <v/>
      </c>
      <c r="GQ27" s="83" t="str">
        <f t="shared" ca="1" si="218"/>
        <v/>
      </c>
      <c r="GR27" s="83" t="str">
        <f t="shared" ca="1" si="218"/>
        <v/>
      </c>
      <c r="GS27" s="83" t="str">
        <f t="shared" ca="1" si="218"/>
        <v/>
      </c>
      <c r="GT27" s="83" t="str">
        <f t="shared" ca="1" si="218"/>
        <v/>
      </c>
      <c r="GU27" s="83" t="str">
        <f t="shared" ca="1" si="218"/>
        <v/>
      </c>
      <c r="GV27" s="126" t="str">
        <f ca="1">IFERROR(IF(VLOOKUP(GV$1,$A$7:$C$26,3,0),IF(ISNUMBER(GM27),SUMIFS('Stats Coachs'!$F$3:$F$29,'Stats Coachs'!$C$3:$C$29,VLOOKUP(GV$1,$A$7:$B$26,2,0)),""),""),"")</f>
        <v/>
      </c>
      <c r="GW27" s="83" t="str">
        <f t="shared" ca="1" si="219"/>
        <v/>
      </c>
      <c r="GX27" s="83" t="str">
        <f t="shared" ca="1" si="219"/>
        <v/>
      </c>
      <c r="GY27" s="83" t="str">
        <f t="shared" ca="1" si="219"/>
        <v/>
      </c>
      <c r="GZ27" s="83" t="str">
        <f t="shared" ca="1" si="219"/>
        <v/>
      </c>
      <c r="HA27" s="83" t="str">
        <f t="shared" ca="1" si="219"/>
        <v/>
      </c>
      <c r="HB27" s="83" t="str">
        <f t="shared" ca="1" si="219"/>
        <v/>
      </c>
      <c r="HC27" s="83" t="str">
        <f t="shared" ca="1" si="219"/>
        <v/>
      </c>
      <c r="HD27" s="83" t="str">
        <f t="shared" ca="1" si="219"/>
        <v/>
      </c>
      <c r="HE27" s="83" t="str">
        <f t="shared" ca="1" si="219"/>
        <v/>
      </c>
      <c r="HF27" s="126" t="str">
        <f ca="1">IFERROR(IF(VLOOKUP(HF$1,$A$7:$C$26,3,0),IF(ISNUMBER(GW27),SUMIFS('Stats Coachs'!$F$3:$F$29,'Stats Coachs'!$C$3:$C$29,VLOOKUP(HF$1,$A$7:$B$26,2,0)),""),""),"")</f>
        <v/>
      </c>
      <c r="HG27" s="83" t="str">
        <f t="shared" ca="1" si="220"/>
        <v/>
      </c>
      <c r="HH27" s="83" t="str">
        <f t="shared" ca="1" si="220"/>
        <v/>
      </c>
      <c r="HI27" s="83" t="str">
        <f t="shared" ca="1" si="220"/>
        <v/>
      </c>
      <c r="HJ27" s="83" t="str">
        <f t="shared" ca="1" si="220"/>
        <v/>
      </c>
      <c r="HK27" s="83" t="str">
        <f t="shared" ca="1" si="220"/>
        <v/>
      </c>
      <c r="HL27" s="83" t="str">
        <f t="shared" ca="1" si="220"/>
        <v/>
      </c>
      <c r="HM27" s="83" t="str">
        <f t="shared" ca="1" si="220"/>
        <v/>
      </c>
      <c r="HN27" s="83" t="str">
        <f t="shared" ca="1" si="220"/>
        <v/>
      </c>
      <c r="HO27" s="83" t="str">
        <f t="shared" ca="1" si="220"/>
        <v/>
      </c>
      <c r="HP27" s="126" t="str">
        <f ca="1">IFERROR(IF(VLOOKUP(HP$1,$A$7:$C$26,3,0),IF(ISNUMBER(HG27),SUMIFS('Stats Coachs'!$F$3:$F$29,'Stats Coachs'!$C$3:$C$29,VLOOKUP(HP$1,$A$7:$B$26,2,0)),""),""),"")</f>
        <v/>
      </c>
      <c r="HQ27" s="83" t="str">
        <f t="shared" ca="1" si="221"/>
        <v/>
      </c>
      <c r="HR27" s="83" t="str">
        <f t="shared" ca="1" si="221"/>
        <v/>
      </c>
      <c r="HS27" s="83" t="str">
        <f t="shared" ca="1" si="221"/>
        <v/>
      </c>
      <c r="HT27" s="83" t="str">
        <f t="shared" ca="1" si="221"/>
        <v/>
      </c>
      <c r="HU27" s="83" t="str">
        <f t="shared" ca="1" si="221"/>
        <v/>
      </c>
      <c r="HV27" s="83" t="str">
        <f t="shared" ca="1" si="221"/>
        <v/>
      </c>
      <c r="HW27" s="83" t="str">
        <f t="shared" ca="1" si="221"/>
        <v/>
      </c>
      <c r="HX27" s="83" t="str">
        <f t="shared" ca="1" si="221"/>
        <v/>
      </c>
      <c r="HY27" s="83" t="str">
        <f t="shared" ca="1" si="221"/>
        <v/>
      </c>
      <c r="HZ27" s="126" t="str">
        <f ca="1">IFERROR(IF(VLOOKUP(HZ$1,$A$7:$C$26,3,0),IF(ISNUMBER(HQ27),SUMIFS('Stats Coachs'!$F$3:$F$29,'Stats Coachs'!$C$3:$C$29,VLOOKUP(HZ$1,$A$7:$B$26,2,0)),""),""),"")</f>
        <v/>
      </c>
      <c r="IA27" s="83" t="str">
        <f t="shared" ca="1" si="222"/>
        <v/>
      </c>
      <c r="IB27" s="83" t="str">
        <f t="shared" ca="1" si="222"/>
        <v/>
      </c>
      <c r="IC27" s="83" t="str">
        <f t="shared" ca="1" si="222"/>
        <v/>
      </c>
      <c r="ID27" s="83" t="str">
        <f t="shared" ca="1" si="222"/>
        <v/>
      </c>
      <c r="IE27" s="83" t="str">
        <f t="shared" ca="1" si="222"/>
        <v/>
      </c>
      <c r="IF27" s="83" t="str">
        <f t="shared" ca="1" si="222"/>
        <v/>
      </c>
      <c r="IG27" s="83" t="str">
        <f t="shared" ca="1" si="222"/>
        <v/>
      </c>
      <c r="IH27" s="83" t="str">
        <f t="shared" ca="1" si="222"/>
        <v/>
      </c>
      <c r="II27" s="83" t="str">
        <f t="shared" ca="1" si="222"/>
        <v/>
      </c>
      <c r="IJ27" s="126" t="str">
        <f ca="1">IFERROR(IF(VLOOKUP(IJ$1,$A$7:$C$26,3,0),IF(ISNUMBER(IA27),SUMIFS('Stats Coachs'!$F$3:$F$29,'Stats Coachs'!$C$3:$C$29,VLOOKUP(IJ$1,$A$7:$B$26,2,0)),""),""),"")</f>
        <v/>
      </c>
    </row>
    <row r="28" spans="1:244" x14ac:dyDescent="0.2">
      <c r="B28" s="193" t="s">
        <v>273</v>
      </c>
      <c r="C28" s="219">
        <f>SUMIFS('Stats Coachs'!$F:$F,'Stats Coachs'!$B:$B,"VRAI")</f>
        <v>437</v>
      </c>
      <c r="E28" s="83">
        <v>25</v>
      </c>
      <c r="F28" s="86" t="str">
        <f t="shared" ca="1" si="180"/>
        <v>Dmitry</v>
      </c>
      <c r="G28" s="83">
        <f t="shared" ca="1" si="170"/>
        <v>86</v>
      </c>
      <c r="H28" s="83">
        <f t="shared" ca="1" si="170"/>
        <v>70</v>
      </c>
      <c r="I28" s="83">
        <f t="shared" ca="1" si="170"/>
        <v>16</v>
      </c>
      <c r="J28" s="117">
        <f t="shared" ca="1" si="170"/>
        <v>6455</v>
      </c>
      <c r="K28" s="87">
        <f t="shared" ca="1" si="171"/>
        <v>75</v>
      </c>
      <c r="L28" s="83">
        <f t="shared" ca="1" si="172"/>
        <v>13</v>
      </c>
      <c r="M28" s="83">
        <f t="shared" ca="1" si="172"/>
        <v>15</v>
      </c>
      <c r="N28" s="83">
        <f t="shared" ca="1" si="172"/>
        <v>6</v>
      </c>
      <c r="O28" s="83">
        <f t="shared" ca="1" si="172"/>
        <v>0</v>
      </c>
      <c r="P28" s="114">
        <f t="shared" ca="1" si="173"/>
        <v>0.19679633867276888</v>
      </c>
      <c r="Q28" s="83">
        <f t="shared" ca="1" si="174"/>
        <v>5</v>
      </c>
      <c r="R28" s="114">
        <f t="shared" ca="1" si="175"/>
        <v>0.80373831775700932</v>
      </c>
      <c r="T28" s="88">
        <f ca="1">RANK(V28,$V$4:$V$98,0)+COUNTIFS($V$4:$V28,V28)-1</f>
        <v>27</v>
      </c>
      <c r="U28" s="84" t="str">
        <f>Listes!X28</f>
        <v>Dimitri</v>
      </c>
      <c r="V28" s="89" cm="1">
        <f t="array" aca="1" ref="V28" ca="1">INDEX($W28:$AG28,$C$2)</f>
        <v>79</v>
      </c>
      <c r="W28" s="83">
        <f t="shared" ca="1" si="176"/>
        <v>79</v>
      </c>
      <c r="X28" s="83">
        <f t="shared" ca="1" si="176"/>
        <v>71</v>
      </c>
      <c r="Y28" s="83">
        <f t="shared" ca="1" si="176"/>
        <v>8</v>
      </c>
      <c r="Z28" s="83">
        <f t="shared" ca="1" si="176"/>
        <v>6465</v>
      </c>
      <c r="AA28" s="90">
        <f t="shared" ca="1" si="146"/>
        <v>81.835443037974684</v>
      </c>
      <c r="AB28" s="83">
        <f t="shared" ca="1" si="177"/>
        <v>3</v>
      </c>
      <c r="AC28" s="83">
        <f t="shared" ca="1" si="177"/>
        <v>8</v>
      </c>
      <c r="AD28" s="83">
        <f t="shared" ca="1" si="177"/>
        <v>8</v>
      </c>
      <c r="AE28" s="83">
        <f t="shared" ca="1" si="177"/>
        <v>0</v>
      </c>
      <c r="AF28" s="116">
        <f t="shared" ca="1" si="148"/>
        <v>0.18077803203661327</v>
      </c>
      <c r="AG28" s="85">
        <f t="shared" ca="1" si="178"/>
        <v>7</v>
      </c>
      <c r="AH28" s="126">
        <f t="shared" ca="1" si="179"/>
        <v>125</v>
      </c>
      <c r="AI28" s="83">
        <f t="shared" ca="1" si="202"/>
        <v>9</v>
      </c>
      <c r="AJ28" s="83">
        <f t="shared" ca="1" si="202"/>
        <v>8</v>
      </c>
      <c r="AK28" s="83">
        <f t="shared" ca="1" si="202"/>
        <v>1</v>
      </c>
      <c r="AL28" s="83">
        <f t="shared" ca="1" si="202"/>
        <v>695</v>
      </c>
      <c r="AM28" s="83">
        <f t="shared" ca="1" si="202"/>
        <v>77</v>
      </c>
      <c r="AN28" s="83">
        <f t="shared" ca="1" si="202"/>
        <v>0</v>
      </c>
      <c r="AO28" s="83">
        <f t="shared" ca="1" si="202"/>
        <v>2</v>
      </c>
      <c r="AP28" s="83">
        <f t="shared" ca="1" si="202"/>
        <v>0</v>
      </c>
      <c r="AQ28" s="83">
        <f t="shared" ca="1" si="202"/>
        <v>0</v>
      </c>
      <c r="AR28" s="126">
        <f ca="1">IFERROR(IF(VLOOKUP(AR$1,$A$6:$C$26,3,0),IF(ISNUMBER(AI28),SUMIFS('Stats Coachs'!$F$2:$F$29,'Stats Coachs'!$C$2:$C$29,VLOOKUP(AR$1,$A$6:$B$26,2,0)),""),""),"")</f>
        <v>20</v>
      </c>
      <c r="AS28" s="83">
        <f t="shared" ca="1" si="203"/>
        <v>20</v>
      </c>
      <c r="AT28" s="83">
        <f t="shared" ca="1" si="203"/>
        <v>19</v>
      </c>
      <c r="AU28" s="83">
        <f t="shared" ca="1" si="203"/>
        <v>1</v>
      </c>
      <c r="AV28" s="83">
        <f t="shared" ca="1" si="203"/>
        <v>1720</v>
      </c>
      <c r="AW28" s="83">
        <f t="shared" ca="1" si="203"/>
        <v>86</v>
      </c>
      <c r="AX28" s="83">
        <f t="shared" ca="1" si="203"/>
        <v>0</v>
      </c>
      <c r="AY28" s="83">
        <f t="shared" ca="1" si="203"/>
        <v>0</v>
      </c>
      <c r="AZ28" s="83">
        <f t="shared" ca="1" si="203"/>
        <v>2</v>
      </c>
      <c r="BA28" s="83">
        <f t="shared" ca="1" si="203"/>
        <v>0</v>
      </c>
      <c r="BB28" s="126">
        <f ca="1">IFERROR(IF(VLOOKUP(BB$1,$A$7:$C$26,3,0),IF(ISNUMBER(AS28),SUMIFS('Stats Coachs'!$F$3:$F$29,'Stats Coachs'!$C$3:$C$29,VLOOKUP(BB$1,$A$7:$B$26,2,0)),""),""),"")</f>
        <v>25</v>
      </c>
      <c r="BC28" s="83">
        <f t="shared" ca="1" si="204"/>
        <v>12</v>
      </c>
      <c r="BD28" s="83">
        <f t="shared" ca="1" si="204"/>
        <v>11</v>
      </c>
      <c r="BE28" s="83">
        <f t="shared" ca="1" si="204"/>
        <v>1</v>
      </c>
      <c r="BF28" s="83">
        <f t="shared" ca="1" si="204"/>
        <v>1040</v>
      </c>
      <c r="BG28" s="83">
        <f t="shared" ca="1" si="204"/>
        <v>86.5</v>
      </c>
      <c r="BH28" s="83">
        <f t="shared" ca="1" si="204"/>
        <v>1</v>
      </c>
      <c r="BI28" s="83">
        <f t="shared" ca="1" si="204"/>
        <v>0</v>
      </c>
      <c r="BJ28" s="83">
        <f t="shared" ca="1" si="204"/>
        <v>1</v>
      </c>
      <c r="BK28" s="83">
        <f t="shared" ca="1" si="204"/>
        <v>0</v>
      </c>
      <c r="BL28" s="126">
        <f ca="1">IFERROR(IF(VLOOKUP(BL$1,$A$7:$C$26,3,0),IF(ISNUMBER(BC28),SUMIFS('Stats Coachs'!$F$3:$F$29,'Stats Coachs'!$C$3:$C$29,VLOOKUP(BL$1,$A$7:$B$26,2,0)),""),""),"")</f>
        <v>22</v>
      </c>
      <c r="BM28" s="83">
        <f t="shared" ca="1" si="205"/>
        <v>12</v>
      </c>
      <c r="BN28" s="83">
        <f t="shared" ca="1" si="205"/>
        <v>10</v>
      </c>
      <c r="BO28" s="83">
        <f t="shared" ca="1" si="205"/>
        <v>2</v>
      </c>
      <c r="BP28" s="83">
        <f t="shared" ca="1" si="205"/>
        <v>970</v>
      </c>
      <c r="BQ28" s="83">
        <f t="shared" ca="1" si="205"/>
        <v>81</v>
      </c>
      <c r="BR28" s="83">
        <f t="shared" ca="1" si="205"/>
        <v>0</v>
      </c>
      <c r="BS28" s="83">
        <f t="shared" ca="1" si="205"/>
        <v>1</v>
      </c>
      <c r="BT28" s="83">
        <f t="shared" ca="1" si="205"/>
        <v>3</v>
      </c>
      <c r="BU28" s="83">
        <f t="shared" ca="1" si="205"/>
        <v>0</v>
      </c>
      <c r="BV28" s="126">
        <f ca="1">IFERROR(IF(VLOOKUP(BV$1,$A$7:$C$26,3,0),IF(ISNUMBER(BM28),SUMIFS('Stats Coachs'!$F$3:$F$29,'Stats Coachs'!$C$3:$C$29,VLOOKUP(BV$1,$A$7:$B$26,2,0)),""),""),"")</f>
        <v>21</v>
      </c>
      <c r="BW28" s="83">
        <f t="shared" ca="1" si="206"/>
        <v>16</v>
      </c>
      <c r="BX28" s="83">
        <f t="shared" ca="1" si="206"/>
        <v>15</v>
      </c>
      <c r="BY28" s="83">
        <f t="shared" ca="1" si="206"/>
        <v>1</v>
      </c>
      <c r="BZ28" s="83">
        <f t="shared" ca="1" si="206"/>
        <v>1295</v>
      </c>
      <c r="CA28" s="83">
        <f t="shared" ca="1" si="206"/>
        <v>81</v>
      </c>
      <c r="CB28" s="83">
        <f t="shared" ca="1" si="206"/>
        <v>1</v>
      </c>
      <c r="CC28" s="83">
        <f t="shared" ca="1" si="206"/>
        <v>4</v>
      </c>
      <c r="CD28" s="83">
        <f t="shared" ca="1" si="206"/>
        <v>1</v>
      </c>
      <c r="CE28" s="83">
        <f t="shared" ca="1" si="206"/>
        <v>0</v>
      </c>
      <c r="CF28" s="126">
        <f ca="1">IFERROR(IF(VLOOKUP(CF$1,$A$7:$C$26,3,0),IF(ISNUMBER(BW28),SUMIFS('Stats Coachs'!$F$3:$F$29,'Stats Coachs'!$C$3:$C$29,VLOOKUP(CF$1,$A$7:$B$26,2,0)),""),""),"")</f>
        <v>19</v>
      </c>
      <c r="CG28" s="83">
        <f t="shared" ca="1" si="207"/>
        <v>1</v>
      </c>
      <c r="CH28" s="83">
        <f t="shared" ca="1" si="207"/>
        <v>1</v>
      </c>
      <c r="CI28" s="83">
        <f t="shared" ca="1" si="207"/>
        <v>0</v>
      </c>
      <c r="CJ28" s="83">
        <f t="shared" ca="1" si="207"/>
        <v>90</v>
      </c>
      <c r="CK28" s="83">
        <f t="shared" ca="1" si="207"/>
        <v>90</v>
      </c>
      <c r="CL28" s="83">
        <f t="shared" ca="1" si="207"/>
        <v>0</v>
      </c>
      <c r="CM28" s="83">
        <f t="shared" ca="1" si="207"/>
        <v>0</v>
      </c>
      <c r="CN28" s="83">
        <f t="shared" ca="1" si="207"/>
        <v>0</v>
      </c>
      <c r="CO28" s="83">
        <f t="shared" ca="1" si="207"/>
        <v>0</v>
      </c>
      <c r="CP28" s="126">
        <f ca="1">IFERROR(IF(VLOOKUP(CP$1,$A$7:$C$26,3,0),IF(ISNUMBER(CG28),SUMIFS('Stats Coachs'!$F$3:$F$29,'Stats Coachs'!$C$3:$C$29,VLOOKUP(CP$1,$A$7:$B$26,2,0)),""),""),"")</f>
        <v>5</v>
      </c>
      <c r="CQ28" s="83">
        <f t="shared" ca="1" si="208"/>
        <v>9</v>
      </c>
      <c r="CR28" s="83">
        <f t="shared" ca="1" si="208"/>
        <v>7</v>
      </c>
      <c r="CS28" s="83">
        <f t="shared" ca="1" si="208"/>
        <v>2</v>
      </c>
      <c r="CT28" s="83">
        <f t="shared" ca="1" si="208"/>
        <v>655</v>
      </c>
      <c r="CU28" s="83">
        <f t="shared" ca="1" si="208"/>
        <v>73</v>
      </c>
      <c r="CV28" s="83">
        <f t="shared" ca="1" si="208"/>
        <v>1</v>
      </c>
      <c r="CW28" s="83">
        <f t="shared" ca="1" si="208"/>
        <v>1</v>
      </c>
      <c r="CX28" s="83">
        <f t="shared" ca="1" si="208"/>
        <v>1</v>
      </c>
      <c r="CY28" s="83">
        <f t="shared" ca="1" si="208"/>
        <v>0</v>
      </c>
      <c r="CZ28" s="126">
        <f ca="1">IFERROR(IF(VLOOKUP(CZ$1,$A$7:$C$26,3,0),IF(ISNUMBER(CQ28),SUMIFS('Stats Coachs'!$F$3:$F$29,'Stats Coachs'!$C$3:$C$29,VLOOKUP(CZ$1,$A$7:$B$26,2,0)),""),""),"")</f>
        <v>13</v>
      </c>
      <c r="DA28" s="83" t="str">
        <f t="shared" ca="1" si="209"/>
        <v/>
      </c>
      <c r="DB28" s="83" t="str">
        <f t="shared" ca="1" si="209"/>
        <v/>
      </c>
      <c r="DC28" s="83" t="str">
        <f t="shared" ca="1" si="209"/>
        <v/>
      </c>
      <c r="DD28" s="83" t="str">
        <f t="shared" ca="1" si="209"/>
        <v/>
      </c>
      <c r="DE28" s="83" t="str">
        <f t="shared" ca="1" si="209"/>
        <v/>
      </c>
      <c r="DF28" s="83" t="str">
        <f t="shared" ca="1" si="209"/>
        <v/>
      </c>
      <c r="DG28" s="83" t="str">
        <f t="shared" ca="1" si="209"/>
        <v/>
      </c>
      <c r="DH28" s="83" t="str">
        <f t="shared" ca="1" si="209"/>
        <v/>
      </c>
      <c r="DI28" s="83" t="str">
        <f t="shared" ca="1" si="209"/>
        <v/>
      </c>
      <c r="DJ28" s="126" t="str">
        <f ca="1">IFERROR(IF(VLOOKUP(DJ$1,$A$7:$C$26,3,0),IF(ISNUMBER(DA28),SUMIFS('Stats Coachs'!$F$3:$F$29,'Stats Coachs'!$C$3:$C$29,VLOOKUP(DJ$1,$A$7:$B$26,2,0)),""),""),"")</f>
        <v/>
      </c>
      <c r="DK28" s="83" t="str">
        <f t="shared" ca="1" si="210"/>
        <v/>
      </c>
      <c r="DL28" s="83" t="str">
        <f t="shared" ca="1" si="210"/>
        <v/>
      </c>
      <c r="DM28" s="83" t="str">
        <f t="shared" ca="1" si="210"/>
        <v/>
      </c>
      <c r="DN28" s="83" t="str">
        <f t="shared" ca="1" si="210"/>
        <v/>
      </c>
      <c r="DO28" s="83" t="str">
        <f t="shared" ca="1" si="210"/>
        <v/>
      </c>
      <c r="DP28" s="83" t="str">
        <f t="shared" ca="1" si="210"/>
        <v/>
      </c>
      <c r="DQ28" s="83" t="str">
        <f t="shared" ca="1" si="210"/>
        <v/>
      </c>
      <c r="DR28" s="83" t="str">
        <f t="shared" ca="1" si="210"/>
        <v/>
      </c>
      <c r="DS28" s="83" t="str">
        <f t="shared" ca="1" si="210"/>
        <v/>
      </c>
      <c r="DT28" s="126" t="str">
        <f ca="1">IFERROR(IF(VLOOKUP(DT$1,$A$7:$C$26,3,0),IF(ISNUMBER(DK28),SUMIFS('Stats Coachs'!$F$3:$F$29,'Stats Coachs'!$C$3:$C$29,VLOOKUP(DT$1,$A$7:$B$26,2,0)),""),""),"")</f>
        <v/>
      </c>
      <c r="DU28" s="83" t="str">
        <f t="shared" ca="1" si="211"/>
        <v/>
      </c>
      <c r="DV28" s="83" t="str">
        <f t="shared" ca="1" si="211"/>
        <v/>
      </c>
      <c r="DW28" s="83" t="str">
        <f t="shared" ca="1" si="211"/>
        <v/>
      </c>
      <c r="DX28" s="83" t="str">
        <f t="shared" ca="1" si="211"/>
        <v/>
      </c>
      <c r="DY28" s="83" t="str">
        <f t="shared" ca="1" si="211"/>
        <v/>
      </c>
      <c r="DZ28" s="83" t="str">
        <f t="shared" ca="1" si="211"/>
        <v/>
      </c>
      <c r="EA28" s="83" t="str">
        <f t="shared" ca="1" si="211"/>
        <v/>
      </c>
      <c r="EB28" s="83" t="str">
        <f t="shared" ca="1" si="211"/>
        <v/>
      </c>
      <c r="EC28" s="83" t="str">
        <f t="shared" ca="1" si="211"/>
        <v/>
      </c>
      <c r="ED28" s="126" t="str">
        <f ca="1">IFERROR(IF(VLOOKUP(ED$1,$A$7:$C$26,3,0),IF(ISNUMBER(DU28),SUMIFS('Stats Coachs'!$F$3:$F$29,'Stats Coachs'!$C$3:$C$29,VLOOKUP(ED$1,$A$7:$B$26,2,0)),""),""),"")</f>
        <v/>
      </c>
      <c r="EE28" s="83" t="str">
        <f t="shared" ca="1" si="212"/>
        <v/>
      </c>
      <c r="EF28" s="83" t="str">
        <f t="shared" ca="1" si="212"/>
        <v/>
      </c>
      <c r="EG28" s="83" t="str">
        <f t="shared" ca="1" si="212"/>
        <v/>
      </c>
      <c r="EH28" s="83" t="str">
        <f t="shared" ca="1" si="212"/>
        <v/>
      </c>
      <c r="EI28" s="83" t="str">
        <f t="shared" ca="1" si="212"/>
        <v/>
      </c>
      <c r="EJ28" s="83" t="str">
        <f t="shared" ca="1" si="212"/>
        <v/>
      </c>
      <c r="EK28" s="83" t="str">
        <f t="shared" ca="1" si="212"/>
        <v/>
      </c>
      <c r="EL28" s="83" t="str">
        <f t="shared" ca="1" si="212"/>
        <v/>
      </c>
      <c r="EM28" s="83" t="str">
        <f t="shared" ca="1" si="212"/>
        <v/>
      </c>
      <c r="EN28" s="126" t="str">
        <f ca="1">IFERROR(IF(VLOOKUP(EN$1,$A$7:$C$26,3,0),IF(ISNUMBER(EE28),SUMIFS('Stats Coachs'!$F$3:$F$29,'Stats Coachs'!$C$3:$C$29,VLOOKUP(EN$1,$A$7:$B$26,2,0)),""),""),"")</f>
        <v/>
      </c>
      <c r="EO28" s="83" t="str">
        <f t="shared" ca="1" si="213"/>
        <v/>
      </c>
      <c r="EP28" s="83" t="str">
        <f t="shared" ca="1" si="213"/>
        <v/>
      </c>
      <c r="EQ28" s="83" t="str">
        <f t="shared" ca="1" si="213"/>
        <v/>
      </c>
      <c r="ER28" s="83" t="str">
        <f t="shared" ca="1" si="213"/>
        <v/>
      </c>
      <c r="ES28" s="83" t="str">
        <f t="shared" ca="1" si="213"/>
        <v/>
      </c>
      <c r="ET28" s="83" t="str">
        <f t="shared" ca="1" si="213"/>
        <v/>
      </c>
      <c r="EU28" s="83" t="str">
        <f t="shared" ca="1" si="213"/>
        <v/>
      </c>
      <c r="EV28" s="83" t="str">
        <f t="shared" ca="1" si="213"/>
        <v/>
      </c>
      <c r="EW28" s="83" t="str">
        <f t="shared" ca="1" si="213"/>
        <v/>
      </c>
      <c r="EX28" s="126" t="str">
        <f ca="1">IFERROR(IF(VLOOKUP(EX$1,$A$7:$C$26,3,0),IF(ISNUMBER(EO28),SUMIFS('Stats Coachs'!$F$3:$F$29,'Stats Coachs'!$C$3:$C$29,VLOOKUP(EX$1,$A$7:$B$26,2,0)),""),""),"")</f>
        <v/>
      </c>
      <c r="EY28" s="83" t="str">
        <f t="shared" ca="1" si="214"/>
        <v/>
      </c>
      <c r="EZ28" s="83" t="str">
        <f t="shared" ca="1" si="214"/>
        <v/>
      </c>
      <c r="FA28" s="83" t="str">
        <f t="shared" ca="1" si="214"/>
        <v/>
      </c>
      <c r="FB28" s="83" t="str">
        <f t="shared" ca="1" si="214"/>
        <v/>
      </c>
      <c r="FC28" s="83" t="str">
        <f t="shared" ca="1" si="214"/>
        <v/>
      </c>
      <c r="FD28" s="83" t="str">
        <f t="shared" ca="1" si="214"/>
        <v/>
      </c>
      <c r="FE28" s="83" t="str">
        <f t="shared" ca="1" si="214"/>
        <v/>
      </c>
      <c r="FF28" s="83" t="str">
        <f t="shared" ca="1" si="214"/>
        <v/>
      </c>
      <c r="FG28" s="83" t="str">
        <f t="shared" ca="1" si="214"/>
        <v/>
      </c>
      <c r="FH28" s="126" t="str">
        <f ca="1">IFERROR(IF(VLOOKUP(FH$1,$A$7:$C$26,3,0),IF(ISNUMBER(EY28),SUMIFS('Stats Coachs'!$F$3:$F$29,'Stats Coachs'!$C$3:$C$29,VLOOKUP(FH$1,$A$7:$B$26,2,0)),""),""),"")</f>
        <v/>
      </c>
      <c r="FI28" s="83" t="str">
        <f t="shared" ca="1" si="215"/>
        <v/>
      </c>
      <c r="FJ28" s="83" t="str">
        <f t="shared" ca="1" si="215"/>
        <v/>
      </c>
      <c r="FK28" s="83" t="str">
        <f t="shared" ca="1" si="215"/>
        <v/>
      </c>
      <c r="FL28" s="83" t="str">
        <f t="shared" ca="1" si="215"/>
        <v/>
      </c>
      <c r="FM28" s="83" t="str">
        <f t="shared" ca="1" si="215"/>
        <v/>
      </c>
      <c r="FN28" s="83" t="str">
        <f t="shared" ca="1" si="215"/>
        <v/>
      </c>
      <c r="FO28" s="83" t="str">
        <f t="shared" ca="1" si="215"/>
        <v/>
      </c>
      <c r="FP28" s="83" t="str">
        <f t="shared" ca="1" si="215"/>
        <v/>
      </c>
      <c r="FQ28" s="83" t="str">
        <f t="shared" ca="1" si="215"/>
        <v/>
      </c>
      <c r="FR28" s="126" t="str">
        <f ca="1">IFERROR(IF(VLOOKUP(FR$1,$A$7:$C$26,3,0),IF(ISNUMBER(FI28),SUMIFS('Stats Coachs'!$F$3:$F$29,'Stats Coachs'!$C$3:$C$29,VLOOKUP(FR$1,$A$7:$B$26,2,0)),""),""),"")</f>
        <v/>
      </c>
      <c r="FS28" s="83" t="str">
        <f t="shared" ca="1" si="216"/>
        <v/>
      </c>
      <c r="FT28" s="83" t="str">
        <f t="shared" ca="1" si="216"/>
        <v/>
      </c>
      <c r="FU28" s="83" t="str">
        <f t="shared" ca="1" si="216"/>
        <v/>
      </c>
      <c r="FV28" s="83" t="str">
        <f t="shared" ca="1" si="216"/>
        <v/>
      </c>
      <c r="FW28" s="83" t="str">
        <f t="shared" ca="1" si="216"/>
        <v/>
      </c>
      <c r="FX28" s="83" t="str">
        <f t="shared" ca="1" si="216"/>
        <v/>
      </c>
      <c r="FY28" s="83" t="str">
        <f t="shared" ca="1" si="216"/>
        <v/>
      </c>
      <c r="FZ28" s="83" t="str">
        <f t="shared" ca="1" si="216"/>
        <v/>
      </c>
      <c r="GA28" s="83" t="str">
        <f t="shared" ca="1" si="216"/>
        <v/>
      </c>
      <c r="GB28" s="126" t="str">
        <f ca="1">IFERROR(IF(VLOOKUP(GB$1,$A$7:$C$26,3,0),IF(ISNUMBER(FS28),SUMIFS('Stats Coachs'!$F$3:$F$29,'Stats Coachs'!$C$3:$C$29,VLOOKUP(GB$1,$A$7:$B$26,2,0)),""),""),"")</f>
        <v/>
      </c>
      <c r="GC28" s="83" t="str">
        <f t="shared" ca="1" si="217"/>
        <v/>
      </c>
      <c r="GD28" s="83" t="str">
        <f t="shared" ca="1" si="217"/>
        <v/>
      </c>
      <c r="GE28" s="83" t="str">
        <f t="shared" ca="1" si="217"/>
        <v/>
      </c>
      <c r="GF28" s="83" t="str">
        <f t="shared" ca="1" si="217"/>
        <v/>
      </c>
      <c r="GG28" s="83" t="str">
        <f t="shared" ca="1" si="217"/>
        <v/>
      </c>
      <c r="GH28" s="83" t="str">
        <f t="shared" ca="1" si="217"/>
        <v/>
      </c>
      <c r="GI28" s="83" t="str">
        <f t="shared" ca="1" si="217"/>
        <v/>
      </c>
      <c r="GJ28" s="83" t="str">
        <f t="shared" ca="1" si="217"/>
        <v/>
      </c>
      <c r="GK28" s="83" t="str">
        <f t="shared" ca="1" si="217"/>
        <v/>
      </c>
      <c r="GL28" s="126" t="str">
        <f ca="1">IFERROR(IF(VLOOKUP(GL$1,$A$7:$C$26,3,0),IF(ISNUMBER(GC28),SUMIFS('Stats Coachs'!$F$3:$F$29,'Stats Coachs'!$C$3:$C$29,VLOOKUP(GL$1,$A$7:$B$26,2,0)),""),""),"")</f>
        <v/>
      </c>
      <c r="GM28" s="83" t="str">
        <f t="shared" ca="1" si="218"/>
        <v/>
      </c>
      <c r="GN28" s="83" t="str">
        <f t="shared" ca="1" si="218"/>
        <v/>
      </c>
      <c r="GO28" s="83" t="str">
        <f t="shared" ca="1" si="218"/>
        <v/>
      </c>
      <c r="GP28" s="83" t="str">
        <f t="shared" ca="1" si="218"/>
        <v/>
      </c>
      <c r="GQ28" s="83" t="str">
        <f t="shared" ca="1" si="218"/>
        <v/>
      </c>
      <c r="GR28" s="83" t="str">
        <f t="shared" ca="1" si="218"/>
        <v/>
      </c>
      <c r="GS28" s="83" t="str">
        <f t="shared" ca="1" si="218"/>
        <v/>
      </c>
      <c r="GT28" s="83" t="str">
        <f t="shared" ca="1" si="218"/>
        <v/>
      </c>
      <c r="GU28" s="83" t="str">
        <f t="shared" ca="1" si="218"/>
        <v/>
      </c>
      <c r="GV28" s="126" t="str">
        <f ca="1">IFERROR(IF(VLOOKUP(GV$1,$A$7:$C$26,3,0),IF(ISNUMBER(GM28),SUMIFS('Stats Coachs'!$F$3:$F$29,'Stats Coachs'!$C$3:$C$29,VLOOKUP(GV$1,$A$7:$B$26,2,0)),""),""),"")</f>
        <v/>
      </c>
      <c r="GW28" s="83" t="str">
        <f t="shared" ca="1" si="219"/>
        <v/>
      </c>
      <c r="GX28" s="83" t="str">
        <f t="shared" ca="1" si="219"/>
        <v/>
      </c>
      <c r="GY28" s="83" t="str">
        <f t="shared" ca="1" si="219"/>
        <v/>
      </c>
      <c r="GZ28" s="83" t="str">
        <f t="shared" ca="1" si="219"/>
        <v/>
      </c>
      <c r="HA28" s="83" t="str">
        <f t="shared" ca="1" si="219"/>
        <v/>
      </c>
      <c r="HB28" s="83" t="str">
        <f t="shared" ca="1" si="219"/>
        <v/>
      </c>
      <c r="HC28" s="83" t="str">
        <f t="shared" ca="1" si="219"/>
        <v/>
      </c>
      <c r="HD28" s="83" t="str">
        <f t="shared" ca="1" si="219"/>
        <v/>
      </c>
      <c r="HE28" s="83" t="str">
        <f t="shared" ca="1" si="219"/>
        <v/>
      </c>
      <c r="HF28" s="126" t="str">
        <f ca="1">IFERROR(IF(VLOOKUP(HF$1,$A$7:$C$26,3,0),IF(ISNUMBER(GW28),SUMIFS('Stats Coachs'!$F$3:$F$29,'Stats Coachs'!$C$3:$C$29,VLOOKUP(HF$1,$A$7:$B$26,2,0)),""),""),"")</f>
        <v/>
      </c>
      <c r="HG28" s="83" t="str">
        <f t="shared" ca="1" si="220"/>
        <v/>
      </c>
      <c r="HH28" s="83" t="str">
        <f t="shared" ca="1" si="220"/>
        <v/>
      </c>
      <c r="HI28" s="83" t="str">
        <f t="shared" ca="1" si="220"/>
        <v/>
      </c>
      <c r="HJ28" s="83" t="str">
        <f t="shared" ca="1" si="220"/>
        <v/>
      </c>
      <c r="HK28" s="83" t="str">
        <f t="shared" ca="1" si="220"/>
        <v/>
      </c>
      <c r="HL28" s="83" t="str">
        <f t="shared" ca="1" si="220"/>
        <v/>
      </c>
      <c r="HM28" s="83" t="str">
        <f t="shared" ca="1" si="220"/>
        <v/>
      </c>
      <c r="HN28" s="83" t="str">
        <f t="shared" ca="1" si="220"/>
        <v/>
      </c>
      <c r="HO28" s="83" t="str">
        <f t="shared" ca="1" si="220"/>
        <v/>
      </c>
      <c r="HP28" s="126" t="str">
        <f ca="1">IFERROR(IF(VLOOKUP(HP$1,$A$7:$C$26,3,0),IF(ISNUMBER(HG28),SUMIFS('Stats Coachs'!$F$3:$F$29,'Stats Coachs'!$C$3:$C$29,VLOOKUP(HP$1,$A$7:$B$26,2,0)),""),""),"")</f>
        <v/>
      </c>
      <c r="HQ28" s="83" t="str">
        <f t="shared" ca="1" si="221"/>
        <v/>
      </c>
      <c r="HR28" s="83" t="str">
        <f t="shared" ca="1" si="221"/>
        <v/>
      </c>
      <c r="HS28" s="83" t="str">
        <f t="shared" ca="1" si="221"/>
        <v/>
      </c>
      <c r="HT28" s="83" t="str">
        <f t="shared" ca="1" si="221"/>
        <v/>
      </c>
      <c r="HU28" s="83" t="str">
        <f t="shared" ca="1" si="221"/>
        <v/>
      </c>
      <c r="HV28" s="83" t="str">
        <f t="shared" ca="1" si="221"/>
        <v/>
      </c>
      <c r="HW28" s="83" t="str">
        <f t="shared" ca="1" si="221"/>
        <v/>
      </c>
      <c r="HX28" s="83" t="str">
        <f t="shared" ca="1" si="221"/>
        <v/>
      </c>
      <c r="HY28" s="83" t="str">
        <f t="shared" ca="1" si="221"/>
        <v/>
      </c>
      <c r="HZ28" s="126" t="str">
        <f ca="1">IFERROR(IF(VLOOKUP(HZ$1,$A$7:$C$26,3,0),IF(ISNUMBER(HQ28),SUMIFS('Stats Coachs'!$F$3:$F$29,'Stats Coachs'!$C$3:$C$29,VLOOKUP(HZ$1,$A$7:$B$26,2,0)),""),""),"")</f>
        <v/>
      </c>
      <c r="IA28" s="83" t="str">
        <f t="shared" ca="1" si="222"/>
        <v/>
      </c>
      <c r="IB28" s="83" t="str">
        <f t="shared" ca="1" si="222"/>
        <v/>
      </c>
      <c r="IC28" s="83" t="str">
        <f t="shared" ca="1" si="222"/>
        <v/>
      </c>
      <c r="ID28" s="83" t="str">
        <f t="shared" ca="1" si="222"/>
        <v/>
      </c>
      <c r="IE28" s="83" t="str">
        <f t="shared" ca="1" si="222"/>
        <v/>
      </c>
      <c r="IF28" s="83" t="str">
        <f t="shared" ca="1" si="222"/>
        <v/>
      </c>
      <c r="IG28" s="83" t="str">
        <f t="shared" ca="1" si="222"/>
        <v/>
      </c>
      <c r="IH28" s="83" t="str">
        <f t="shared" ca="1" si="222"/>
        <v/>
      </c>
      <c r="II28" s="83" t="str">
        <f t="shared" ca="1" si="222"/>
        <v/>
      </c>
      <c r="IJ28" s="126" t="str">
        <f ca="1">IFERROR(IF(VLOOKUP(IJ$1,$A$7:$C$26,3,0),IF(ISNUMBER(IA28),SUMIFS('Stats Coachs'!$F$3:$F$29,'Stats Coachs'!$C$3:$C$29,VLOOKUP(IJ$1,$A$7:$B$26,2,0)),""),""),"")</f>
        <v/>
      </c>
    </row>
    <row r="29" spans="1:244" x14ac:dyDescent="0.2">
      <c r="B29" s="193" t="s">
        <v>237</v>
      </c>
      <c r="C29" s="219">
        <f>COUNTIFS($C$6:$C$26,"VRAI")</f>
        <v>21</v>
      </c>
      <c r="E29" s="83">
        <v>26</v>
      </c>
      <c r="F29" s="86" t="str">
        <f t="shared" ca="1" si="180"/>
        <v>CM</v>
      </c>
      <c r="G29" s="83">
        <f t="shared" ca="1" si="170"/>
        <v>84</v>
      </c>
      <c r="H29" s="83">
        <f t="shared" ca="1" si="170"/>
        <v>76</v>
      </c>
      <c r="I29" s="83">
        <f t="shared" ca="1" si="170"/>
        <v>8</v>
      </c>
      <c r="J29" s="117">
        <f t="shared" ca="1" si="170"/>
        <v>7010</v>
      </c>
      <c r="K29" s="87">
        <f t="shared" ca="1" si="171"/>
        <v>83.5</v>
      </c>
      <c r="L29" s="83">
        <f t="shared" ca="1" si="172"/>
        <v>11</v>
      </c>
      <c r="M29" s="83">
        <f t="shared" ca="1" si="172"/>
        <v>19</v>
      </c>
      <c r="N29" s="83">
        <f t="shared" ca="1" si="172"/>
        <v>4</v>
      </c>
      <c r="O29" s="83">
        <f t="shared" ca="1" si="172"/>
        <v>0</v>
      </c>
      <c r="P29" s="114">
        <f t="shared" ca="1" si="173"/>
        <v>0.19221967963386727</v>
      </c>
      <c r="Q29" s="83">
        <f t="shared" ca="1" si="174"/>
        <v>5</v>
      </c>
      <c r="R29" s="114">
        <f t="shared" ca="1" si="175"/>
        <v>0.84</v>
      </c>
      <c r="T29" s="88">
        <f ca="1">RANK(V29,$V$4:$V$98,0)+COUNTIFS($V$4:$V29,V29)-1</f>
        <v>25</v>
      </c>
      <c r="U29" s="84" t="str">
        <f>Listes!X29</f>
        <v>Dmitry</v>
      </c>
      <c r="V29" s="89" cm="1">
        <f t="array" aca="1" ref="V29" ca="1">INDEX($W29:$AG29,$C$2)</f>
        <v>86</v>
      </c>
      <c r="W29" s="83">
        <f t="shared" ca="1" si="176"/>
        <v>86</v>
      </c>
      <c r="X29" s="83">
        <f t="shared" ca="1" si="176"/>
        <v>70</v>
      </c>
      <c r="Y29" s="83">
        <f t="shared" ca="1" si="176"/>
        <v>16</v>
      </c>
      <c r="Z29" s="83">
        <f t="shared" ca="1" si="176"/>
        <v>6455</v>
      </c>
      <c r="AA29" s="90">
        <f t="shared" ca="1" si="146"/>
        <v>75.058139534883722</v>
      </c>
      <c r="AB29" s="83">
        <f t="shared" ca="1" si="177"/>
        <v>13</v>
      </c>
      <c r="AC29" s="83">
        <f t="shared" ca="1" si="177"/>
        <v>15</v>
      </c>
      <c r="AD29" s="83">
        <f t="shared" ca="1" si="177"/>
        <v>6</v>
      </c>
      <c r="AE29" s="83">
        <f t="shared" ca="1" si="177"/>
        <v>0</v>
      </c>
      <c r="AF29" s="116">
        <f t="shared" ca="1" si="148"/>
        <v>0.19679633867276888</v>
      </c>
      <c r="AG29" s="85">
        <f t="shared" ca="1" si="178"/>
        <v>5</v>
      </c>
      <c r="AH29" s="126">
        <f t="shared" ca="1" si="179"/>
        <v>107</v>
      </c>
      <c r="AI29" s="83">
        <f t="shared" ca="1" si="202"/>
        <v>15</v>
      </c>
      <c r="AJ29" s="83">
        <f t="shared" ca="1" si="202"/>
        <v>12</v>
      </c>
      <c r="AK29" s="83">
        <f t="shared" ca="1" si="202"/>
        <v>3</v>
      </c>
      <c r="AL29" s="83">
        <f t="shared" ca="1" si="202"/>
        <v>1080</v>
      </c>
      <c r="AM29" s="83">
        <f t="shared" ca="1" si="202"/>
        <v>72</v>
      </c>
      <c r="AN29" s="83">
        <f t="shared" ca="1" si="202"/>
        <v>1</v>
      </c>
      <c r="AO29" s="83">
        <f t="shared" ca="1" si="202"/>
        <v>2</v>
      </c>
      <c r="AP29" s="83">
        <f t="shared" ca="1" si="202"/>
        <v>2</v>
      </c>
      <c r="AQ29" s="83">
        <f t="shared" ca="1" si="202"/>
        <v>0</v>
      </c>
      <c r="AR29" s="126">
        <f ca="1">IFERROR(IF(VLOOKUP(AR$1,$A$6:$C$26,3,0),IF(ISNUMBER(AI29),SUMIFS('Stats Coachs'!$F$2:$F$29,'Stats Coachs'!$C$2:$C$29,VLOOKUP(AR$1,$A$6:$B$26,2,0)),""),""),"")</f>
        <v>20</v>
      </c>
      <c r="AS29" s="83">
        <f t="shared" ca="1" si="203"/>
        <v>22</v>
      </c>
      <c r="AT29" s="83">
        <f t="shared" ca="1" si="203"/>
        <v>18</v>
      </c>
      <c r="AU29" s="83">
        <f t="shared" ca="1" si="203"/>
        <v>4</v>
      </c>
      <c r="AV29" s="83">
        <f t="shared" ca="1" si="203"/>
        <v>1670</v>
      </c>
      <c r="AW29" s="83">
        <f t="shared" ca="1" si="203"/>
        <v>76</v>
      </c>
      <c r="AX29" s="83">
        <f t="shared" ca="1" si="203"/>
        <v>7</v>
      </c>
      <c r="AY29" s="83">
        <f t="shared" ca="1" si="203"/>
        <v>4</v>
      </c>
      <c r="AZ29" s="83">
        <f t="shared" ca="1" si="203"/>
        <v>2</v>
      </c>
      <c r="BA29" s="83">
        <f t="shared" ca="1" si="203"/>
        <v>0</v>
      </c>
      <c r="BB29" s="126">
        <f ca="1">IFERROR(IF(VLOOKUP(BB$1,$A$7:$C$26,3,0),IF(ISNUMBER(AS29),SUMIFS('Stats Coachs'!$F$3:$F$29,'Stats Coachs'!$C$3:$C$29,VLOOKUP(BB$1,$A$7:$B$26,2,0)),""),""),"")</f>
        <v>25</v>
      </c>
      <c r="BC29" s="83">
        <f t="shared" ca="1" si="204"/>
        <v>14</v>
      </c>
      <c r="BD29" s="83">
        <f t="shared" ca="1" si="204"/>
        <v>12</v>
      </c>
      <c r="BE29" s="83">
        <f t="shared" ca="1" si="204"/>
        <v>2</v>
      </c>
      <c r="BF29" s="83">
        <f t="shared" ca="1" si="204"/>
        <v>1055</v>
      </c>
      <c r="BG29" s="83">
        <f t="shared" ca="1" si="204"/>
        <v>75.5</v>
      </c>
      <c r="BH29" s="83">
        <f t="shared" ca="1" si="204"/>
        <v>0</v>
      </c>
      <c r="BI29" s="83">
        <f t="shared" ca="1" si="204"/>
        <v>2</v>
      </c>
      <c r="BJ29" s="83">
        <f t="shared" ca="1" si="204"/>
        <v>0</v>
      </c>
      <c r="BK29" s="83">
        <f t="shared" ca="1" si="204"/>
        <v>0</v>
      </c>
      <c r="BL29" s="126">
        <f ca="1">IFERROR(IF(VLOOKUP(BL$1,$A$7:$C$26,3,0),IF(ISNUMBER(BC29),SUMIFS('Stats Coachs'!$F$3:$F$29,'Stats Coachs'!$C$3:$C$29,VLOOKUP(BL$1,$A$7:$B$26,2,0)),""),""),"")</f>
        <v>22</v>
      </c>
      <c r="BM29" s="83">
        <f t="shared" ca="1" si="205"/>
        <v>18</v>
      </c>
      <c r="BN29" s="83">
        <f t="shared" ca="1" si="205"/>
        <v>15</v>
      </c>
      <c r="BO29" s="83">
        <f t="shared" ca="1" si="205"/>
        <v>3</v>
      </c>
      <c r="BP29" s="83">
        <f t="shared" ca="1" si="205"/>
        <v>1375</v>
      </c>
      <c r="BQ29" s="83">
        <f t="shared" ca="1" si="205"/>
        <v>76.5</v>
      </c>
      <c r="BR29" s="83">
        <f t="shared" ca="1" si="205"/>
        <v>3</v>
      </c>
      <c r="BS29" s="83">
        <f t="shared" ca="1" si="205"/>
        <v>5</v>
      </c>
      <c r="BT29" s="83">
        <f t="shared" ca="1" si="205"/>
        <v>2</v>
      </c>
      <c r="BU29" s="83">
        <f t="shared" ca="1" si="205"/>
        <v>0</v>
      </c>
      <c r="BV29" s="126">
        <f ca="1">IFERROR(IF(VLOOKUP(BV$1,$A$7:$C$26,3,0),IF(ISNUMBER(BM29),SUMIFS('Stats Coachs'!$F$3:$F$29,'Stats Coachs'!$C$3:$C$29,VLOOKUP(BV$1,$A$7:$B$26,2,0)),""),""),"")</f>
        <v>21</v>
      </c>
      <c r="BW29" s="83">
        <f t="shared" ca="1" si="206"/>
        <v>17</v>
      </c>
      <c r="BX29" s="83">
        <f t="shared" ca="1" si="206"/>
        <v>13</v>
      </c>
      <c r="BY29" s="83">
        <f t="shared" ca="1" si="206"/>
        <v>4</v>
      </c>
      <c r="BZ29" s="83">
        <f t="shared" ca="1" si="206"/>
        <v>1275</v>
      </c>
      <c r="CA29" s="83">
        <f t="shared" ca="1" si="206"/>
        <v>75</v>
      </c>
      <c r="CB29" s="83">
        <f t="shared" ca="1" si="206"/>
        <v>2</v>
      </c>
      <c r="CC29" s="83">
        <f t="shared" ca="1" si="206"/>
        <v>2</v>
      </c>
      <c r="CD29" s="83">
        <f t="shared" ca="1" si="206"/>
        <v>0</v>
      </c>
      <c r="CE29" s="83">
        <f t="shared" ca="1" si="206"/>
        <v>0</v>
      </c>
      <c r="CF29" s="126">
        <f ca="1">IFERROR(IF(VLOOKUP(CF$1,$A$7:$C$26,3,0),IF(ISNUMBER(BW29),SUMIFS('Stats Coachs'!$F$3:$F$29,'Stats Coachs'!$C$3:$C$29,VLOOKUP(CF$1,$A$7:$B$26,2,0)),""),""),"")</f>
        <v>19</v>
      </c>
      <c r="CG29" s="83" t="str">
        <f t="shared" ca="1" si="207"/>
        <v/>
      </c>
      <c r="CH29" s="83" t="str">
        <f t="shared" ca="1" si="207"/>
        <v/>
      </c>
      <c r="CI29" s="83" t="str">
        <f t="shared" ca="1" si="207"/>
        <v/>
      </c>
      <c r="CJ29" s="83" t="str">
        <f t="shared" ca="1" si="207"/>
        <v/>
      </c>
      <c r="CK29" s="83" t="str">
        <f t="shared" ca="1" si="207"/>
        <v/>
      </c>
      <c r="CL29" s="83" t="str">
        <f t="shared" ca="1" si="207"/>
        <v/>
      </c>
      <c r="CM29" s="83" t="str">
        <f t="shared" ca="1" si="207"/>
        <v/>
      </c>
      <c r="CN29" s="83" t="str">
        <f t="shared" ca="1" si="207"/>
        <v/>
      </c>
      <c r="CO29" s="83" t="str">
        <f t="shared" ca="1" si="207"/>
        <v/>
      </c>
      <c r="CP29" s="126" t="str">
        <f ca="1">IFERROR(IF(VLOOKUP(CP$1,$A$7:$C$26,3,0),IF(ISNUMBER(CG29),SUMIFS('Stats Coachs'!$F$3:$F$29,'Stats Coachs'!$C$3:$C$29,VLOOKUP(CP$1,$A$7:$B$26,2,0)),""),""),"")</f>
        <v/>
      </c>
      <c r="CQ29" s="83" t="str">
        <f t="shared" ca="1" si="208"/>
        <v/>
      </c>
      <c r="CR29" s="83" t="str">
        <f t="shared" ca="1" si="208"/>
        <v/>
      </c>
      <c r="CS29" s="83" t="str">
        <f t="shared" ca="1" si="208"/>
        <v/>
      </c>
      <c r="CT29" s="83" t="str">
        <f t="shared" ca="1" si="208"/>
        <v/>
      </c>
      <c r="CU29" s="83" t="str">
        <f t="shared" ca="1" si="208"/>
        <v/>
      </c>
      <c r="CV29" s="83" t="str">
        <f t="shared" ca="1" si="208"/>
        <v/>
      </c>
      <c r="CW29" s="83" t="str">
        <f t="shared" ca="1" si="208"/>
        <v/>
      </c>
      <c r="CX29" s="83" t="str">
        <f t="shared" ca="1" si="208"/>
        <v/>
      </c>
      <c r="CY29" s="83" t="str">
        <f t="shared" ca="1" si="208"/>
        <v/>
      </c>
      <c r="CZ29" s="126" t="str">
        <f ca="1">IFERROR(IF(VLOOKUP(CZ$1,$A$7:$C$26,3,0),IF(ISNUMBER(CQ29),SUMIFS('Stats Coachs'!$F$3:$F$29,'Stats Coachs'!$C$3:$C$29,VLOOKUP(CZ$1,$A$7:$B$26,2,0)),""),""),"")</f>
        <v/>
      </c>
      <c r="DA29" s="83" t="str">
        <f t="shared" ca="1" si="209"/>
        <v/>
      </c>
      <c r="DB29" s="83" t="str">
        <f t="shared" ca="1" si="209"/>
        <v/>
      </c>
      <c r="DC29" s="83" t="str">
        <f t="shared" ca="1" si="209"/>
        <v/>
      </c>
      <c r="DD29" s="83" t="str">
        <f t="shared" ca="1" si="209"/>
        <v/>
      </c>
      <c r="DE29" s="83" t="str">
        <f t="shared" ca="1" si="209"/>
        <v/>
      </c>
      <c r="DF29" s="83" t="str">
        <f t="shared" ca="1" si="209"/>
        <v/>
      </c>
      <c r="DG29" s="83" t="str">
        <f t="shared" ca="1" si="209"/>
        <v/>
      </c>
      <c r="DH29" s="83" t="str">
        <f t="shared" ca="1" si="209"/>
        <v/>
      </c>
      <c r="DI29" s="83" t="str">
        <f t="shared" ca="1" si="209"/>
        <v/>
      </c>
      <c r="DJ29" s="126" t="str">
        <f ca="1">IFERROR(IF(VLOOKUP(DJ$1,$A$7:$C$26,3,0),IF(ISNUMBER(DA29),SUMIFS('Stats Coachs'!$F$3:$F$29,'Stats Coachs'!$C$3:$C$29,VLOOKUP(DJ$1,$A$7:$B$26,2,0)),""),""),"")</f>
        <v/>
      </c>
      <c r="DK29" s="83" t="str">
        <f t="shared" ca="1" si="210"/>
        <v/>
      </c>
      <c r="DL29" s="83" t="str">
        <f t="shared" ca="1" si="210"/>
        <v/>
      </c>
      <c r="DM29" s="83" t="str">
        <f t="shared" ca="1" si="210"/>
        <v/>
      </c>
      <c r="DN29" s="83" t="str">
        <f t="shared" ca="1" si="210"/>
        <v/>
      </c>
      <c r="DO29" s="83" t="str">
        <f t="shared" ca="1" si="210"/>
        <v/>
      </c>
      <c r="DP29" s="83" t="str">
        <f t="shared" ca="1" si="210"/>
        <v/>
      </c>
      <c r="DQ29" s="83" t="str">
        <f t="shared" ca="1" si="210"/>
        <v/>
      </c>
      <c r="DR29" s="83" t="str">
        <f t="shared" ca="1" si="210"/>
        <v/>
      </c>
      <c r="DS29" s="83" t="str">
        <f t="shared" ca="1" si="210"/>
        <v/>
      </c>
      <c r="DT29" s="126" t="str">
        <f ca="1">IFERROR(IF(VLOOKUP(DT$1,$A$7:$C$26,3,0),IF(ISNUMBER(DK29),SUMIFS('Stats Coachs'!$F$3:$F$29,'Stats Coachs'!$C$3:$C$29,VLOOKUP(DT$1,$A$7:$B$26,2,0)),""),""),"")</f>
        <v/>
      </c>
      <c r="DU29" s="83" t="str">
        <f t="shared" ca="1" si="211"/>
        <v/>
      </c>
      <c r="DV29" s="83" t="str">
        <f t="shared" ca="1" si="211"/>
        <v/>
      </c>
      <c r="DW29" s="83" t="str">
        <f t="shared" ca="1" si="211"/>
        <v/>
      </c>
      <c r="DX29" s="83" t="str">
        <f t="shared" ca="1" si="211"/>
        <v/>
      </c>
      <c r="DY29" s="83" t="str">
        <f t="shared" ca="1" si="211"/>
        <v/>
      </c>
      <c r="DZ29" s="83" t="str">
        <f t="shared" ca="1" si="211"/>
        <v/>
      </c>
      <c r="EA29" s="83" t="str">
        <f t="shared" ca="1" si="211"/>
        <v/>
      </c>
      <c r="EB29" s="83" t="str">
        <f t="shared" ca="1" si="211"/>
        <v/>
      </c>
      <c r="EC29" s="83" t="str">
        <f t="shared" ca="1" si="211"/>
        <v/>
      </c>
      <c r="ED29" s="126" t="str">
        <f ca="1">IFERROR(IF(VLOOKUP(ED$1,$A$7:$C$26,3,0),IF(ISNUMBER(DU29),SUMIFS('Stats Coachs'!$F$3:$F$29,'Stats Coachs'!$C$3:$C$29,VLOOKUP(ED$1,$A$7:$B$26,2,0)),""),""),"")</f>
        <v/>
      </c>
      <c r="EE29" s="83" t="str">
        <f t="shared" ca="1" si="212"/>
        <v/>
      </c>
      <c r="EF29" s="83" t="str">
        <f t="shared" ca="1" si="212"/>
        <v/>
      </c>
      <c r="EG29" s="83" t="str">
        <f t="shared" ca="1" si="212"/>
        <v/>
      </c>
      <c r="EH29" s="83" t="str">
        <f t="shared" ca="1" si="212"/>
        <v/>
      </c>
      <c r="EI29" s="83" t="str">
        <f t="shared" ca="1" si="212"/>
        <v/>
      </c>
      <c r="EJ29" s="83" t="str">
        <f t="shared" ca="1" si="212"/>
        <v/>
      </c>
      <c r="EK29" s="83" t="str">
        <f t="shared" ca="1" si="212"/>
        <v/>
      </c>
      <c r="EL29" s="83" t="str">
        <f t="shared" ca="1" si="212"/>
        <v/>
      </c>
      <c r="EM29" s="83" t="str">
        <f t="shared" ca="1" si="212"/>
        <v/>
      </c>
      <c r="EN29" s="126" t="str">
        <f ca="1">IFERROR(IF(VLOOKUP(EN$1,$A$7:$C$26,3,0),IF(ISNUMBER(EE29),SUMIFS('Stats Coachs'!$F$3:$F$29,'Stats Coachs'!$C$3:$C$29,VLOOKUP(EN$1,$A$7:$B$26,2,0)),""),""),"")</f>
        <v/>
      </c>
      <c r="EO29" s="83" t="str">
        <f t="shared" ca="1" si="213"/>
        <v/>
      </c>
      <c r="EP29" s="83" t="str">
        <f t="shared" ca="1" si="213"/>
        <v/>
      </c>
      <c r="EQ29" s="83" t="str">
        <f t="shared" ca="1" si="213"/>
        <v/>
      </c>
      <c r="ER29" s="83" t="str">
        <f t="shared" ca="1" si="213"/>
        <v/>
      </c>
      <c r="ES29" s="83" t="str">
        <f t="shared" ca="1" si="213"/>
        <v/>
      </c>
      <c r="ET29" s="83" t="str">
        <f t="shared" ca="1" si="213"/>
        <v/>
      </c>
      <c r="EU29" s="83" t="str">
        <f t="shared" ca="1" si="213"/>
        <v/>
      </c>
      <c r="EV29" s="83" t="str">
        <f t="shared" ca="1" si="213"/>
        <v/>
      </c>
      <c r="EW29" s="83" t="str">
        <f t="shared" ca="1" si="213"/>
        <v/>
      </c>
      <c r="EX29" s="126" t="str">
        <f ca="1">IFERROR(IF(VLOOKUP(EX$1,$A$7:$C$26,3,0),IF(ISNUMBER(EO29),SUMIFS('Stats Coachs'!$F$3:$F$29,'Stats Coachs'!$C$3:$C$29,VLOOKUP(EX$1,$A$7:$B$26,2,0)),""),""),"")</f>
        <v/>
      </c>
      <c r="EY29" s="83" t="str">
        <f t="shared" ca="1" si="214"/>
        <v/>
      </c>
      <c r="EZ29" s="83" t="str">
        <f t="shared" ca="1" si="214"/>
        <v/>
      </c>
      <c r="FA29" s="83" t="str">
        <f t="shared" ca="1" si="214"/>
        <v/>
      </c>
      <c r="FB29" s="83" t="str">
        <f t="shared" ca="1" si="214"/>
        <v/>
      </c>
      <c r="FC29" s="83" t="str">
        <f t="shared" ca="1" si="214"/>
        <v/>
      </c>
      <c r="FD29" s="83" t="str">
        <f t="shared" ca="1" si="214"/>
        <v/>
      </c>
      <c r="FE29" s="83" t="str">
        <f t="shared" ca="1" si="214"/>
        <v/>
      </c>
      <c r="FF29" s="83" t="str">
        <f t="shared" ca="1" si="214"/>
        <v/>
      </c>
      <c r="FG29" s="83" t="str">
        <f t="shared" ca="1" si="214"/>
        <v/>
      </c>
      <c r="FH29" s="126" t="str">
        <f ca="1">IFERROR(IF(VLOOKUP(FH$1,$A$7:$C$26,3,0),IF(ISNUMBER(EY29),SUMIFS('Stats Coachs'!$F$3:$F$29,'Stats Coachs'!$C$3:$C$29,VLOOKUP(FH$1,$A$7:$B$26,2,0)),""),""),"")</f>
        <v/>
      </c>
      <c r="FI29" s="83" t="str">
        <f t="shared" ca="1" si="215"/>
        <v/>
      </c>
      <c r="FJ29" s="83" t="str">
        <f t="shared" ca="1" si="215"/>
        <v/>
      </c>
      <c r="FK29" s="83" t="str">
        <f t="shared" ca="1" si="215"/>
        <v/>
      </c>
      <c r="FL29" s="83" t="str">
        <f t="shared" ca="1" si="215"/>
        <v/>
      </c>
      <c r="FM29" s="83" t="str">
        <f t="shared" ca="1" si="215"/>
        <v/>
      </c>
      <c r="FN29" s="83" t="str">
        <f t="shared" ca="1" si="215"/>
        <v/>
      </c>
      <c r="FO29" s="83" t="str">
        <f t="shared" ca="1" si="215"/>
        <v/>
      </c>
      <c r="FP29" s="83" t="str">
        <f t="shared" ca="1" si="215"/>
        <v/>
      </c>
      <c r="FQ29" s="83" t="str">
        <f t="shared" ca="1" si="215"/>
        <v/>
      </c>
      <c r="FR29" s="126" t="str">
        <f ca="1">IFERROR(IF(VLOOKUP(FR$1,$A$7:$C$26,3,0),IF(ISNUMBER(FI29),SUMIFS('Stats Coachs'!$F$3:$F$29,'Stats Coachs'!$C$3:$C$29,VLOOKUP(FR$1,$A$7:$B$26,2,0)),""),""),"")</f>
        <v/>
      </c>
      <c r="FS29" s="83" t="str">
        <f t="shared" ca="1" si="216"/>
        <v/>
      </c>
      <c r="FT29" s="83" t="str">
        <f t="shared" ca="1" si="216"/>
        <v/>
      </c>
      <c r="FU29" s="83" t="str">
        <f t="shared" ca="1" si="216"/>
        <v/>
      </c>
      <c r="FV29" s="83" t="str">
        <f t="shared" ca="1" si="216"/>
        <v/>
      </c>
      <c r="FW29" s="83" t="str">
        <f t="shared" ca="1" si="216"/>
        <v/>
      </c>
      <c r="FX29" s="83" t="str">
        <f t="shared" ca="1" si="216"/>
        <v/>
      </c>
      <c r="FY29" s="83" t="str">
        <f t="shared" ca="1" si="216"/>
        <v/>
      </c>
      <c r="FZ29" s="83" t="str">
        <f t="shared" ca="1" si="216"/>
        <v/>
      </c>
      <c r="GA29" s="83" t="str">
        <f t="shared" ca="1" si="216"/>
        <v/>
      </c>
      <c r="GB29" s="126" t="str">
        <f ca="1">IFERROR(IF(VLOOKUP(GB$1,$A$7:$C$26,3,0),IF(ISNUMBER(FS29),SUMIFS('Stats Coachs'!$F$3:$F$29,'Stats Coachs'!$C$3:$C$29,VLOOKUP(GB$1,$A$7:$B$26,2,0)),""),""),"")</f>
        <v/>
      </c>
      <c r="GC29" s="83" t="str">
        <f t="shared" ca="1" si="217"/>
        <v/>
      </c>
      <c r="GD29" s="83" t="str">
        <f t="shared" ca="1" si="217"/>
        <v/>
      </c>
      <c r="GE29" s="83" t="str">
        <f t="shared" ca="1" si="217"/>
        <v/>
      </c>
      <c r="GF29" s="83" t="str">
        <f t="shared" ca="1" si="217"/>
        <v/>
      </c>
      <c r="GG29" s="83" t="str">
        <f t="shared" ca="1" si="217"/>
        <v/>
      </c>
      <c r="GH29" s="83" t="str">
        <f t="shared" ca="1" si="217"/>
        <v/>
      </c>
      <c r="GI29" s="83" t="str">
        <f t="shared" ca="1" si="217"/>
        <v/>
      </c>
      <c r="GJ29" s="83" t="str">
        <f t="shared" ca="1" si="217"/>
        <v/>
      </c>
      <c r="GK29" s="83" t="str">
        <f t="shared" ca="1" si="217"/>
        <v/>
      </c>
      <c r="GL29" s="126" t="str">
        <f ca="1">IFERROR(IF(VLOOKUP(GL$1,$A$7:$C$26,3,0),IF(ISNUMBER(GC29),SUMIFS('Stats Coachs'!$F$3:$F$29,'Stats Coachs'!$C$3:$C$29,VLOOKUP(GL$1,$A$7:$B$26,2,0)),""),""),"")</f>
        <v/>
      </c>
      <c r="GM29" s="83" t="str">
        <f t="shared" ca="1" si="218"/>
        <v/>
      </c>
      <c r="GN29" s="83" t="str">
        <f t="shared" ca="1" si="218"/>
        <v/>
      </c>
      <c r="GO29" s="83" t="str">
        <f t="shared" ca="1" si="218"/>
        <v/>
      </c>
      <c r="GP29" s="83" t="str">
        <f t="shared" ca="1" si="218"/>
        <v/>
      </c>
      <c r="GQ29" s="83" t="str">
        <f t="shared" ca="1" si="218"/>
        <v/>
      </c>
      <c r="GR29" s="83" t="str">
        <f t="shared" ca="1" si="218"/>
        <v/>
      </c>
      <c r="GS29" s="83" t="str">
        <f t="shared" ca="1" si="218"/>
        <v/>
      </c>
      <c r="GT29" s="83" t="str">
        <f t="shared" ca="1" si="218"/>
        <v/>
      </c>
      <c r="GU29" s="83" t="str">
        <f t="shared" ca="1" si="218"/>
        <v/>
      </c>
      <c r="GV29" s="126" t="str">
        <f ca="1">IFERROR(IF(VLOOKUP(GV$1,$A$7:$C$26,3,0),IF(ISNUMBER(GM29),SUMIFS('Stats Coachs'!$F$3:$F$29,'Stats Coachs'!$C$3:$C$29,VLOOKUP(GV$1,$A$7:$B$26,2,0)),""),""),"")</f>
        <v/>
      </c>
      <c r="GW29" s="83" t="str">
        <f t="shared" ca="1" si="219"/>
        <v/>
      </c>
      <c r="GX29" s="83" t="str">
        <f t="shared" ca="1" si="219"/>
        <v/>
      </c>
      <c r="GY29" s="83" t="str">
        <f t="shared" ca="1" si="219"/>
        <v/>
      </c>
      <c r="GZ29" s="83" t="str">
        <f t="shared" ca="1" si="219"/>
        <v/>
      </c>
      <c r="HA29" s="83" t="str">
        <f t="shared" ca="1" si="219"/>
        <v/>
      </c>
      <c r="HB29" s="83" t="str">
        <f t="shared" ca="1" si="219"/>
        <v/>
      </c>
      <c r="HC29" s="83" t="str">
        <f t="shared" ca="1" si="219"/>
        <v/>
      </c>
      <c r="HD29" s="83" t="str">
        <f t="shared" ca="1" si="219"/>
        <v/>
      </c>
      <c r="HE29" s="83" t="str">
        <f t="shared" ca="1" si="219"/>
        <v/>
      </c>
      <c r="HF29" s="126" t="str">
        <f ca="1">IFERROR(IF(VLOOKUP(HF$1,$A$7:$C$26,3,0),IF(ISNUMBER(GW29),SUMIFS('Stats Coachs'!$F$3:$F$29,'Stats Coachs'!$C$3:$C$29,VLOOKUP(HF$1,$A$7:$B$26,2,0)),""),""),"")</f>
        <v/>
      </c>
      <c r="HG29" s="83" t="str">
        <f t="shared" ca="1" si="220"/>
        <v/>
      </c>
      <c r="HH29" s="83" t="str">
        <f t="shared" ca="1" si="220"/>
        <v/>
      </c>
      <c r="HI29" s="83" t="str">
        <f t="shared" ca="1" si="220"/>
        <v/>
      </c>
      <c r="HJ29" s="83" t="str">
        <f t="shared" ca="1" si="220"/>
        <v/>
      </c>
      <c r="HK29" s="83" t="str">
        <f t="shared" ca="1" si="220"/>
        <v/>
      </c>
      <c r="HL29" s="83" t="str">
        <f t="shared" ca="1" si="220"/>
        <v/>
      </c>
      <c r="HM29" s="83" t="str">
        <f t="shared" ca="1" si="220"/>
        <v/>
      </c>
      <c r="HN29" s="83" t="str">
        <f t="shared" ca="1" si="220"/>
        <v/>
      </c>
      <c r="HO29" s="83" t="str">
        <f t="shared" ca="1" si="220"/>
        <v/>
      </c>
      <c r="HP29" s="126" t="str">
        <f ca="1">IFERROR(IF(VLOOKUP(HP$1,$A$7:$C$26,3,0),IF(ISNUMBER(HG29),SUMIFS('Stats Coachs'!$F$3:$F$29,'Stats Coachs'!$C$3:$C$29,VLOOKUP(HP$1,$A$7:$B$26,2,0)),""),""),"")</f>
        <v/>
      </c>
      <c r="HQ29" s="83" t="str">
        <f t="shared" ca="1" si="221"/>
        <v/>
      </c>
      <c r="HR29" s="83" t="str">
        <f t="shared" ca="1" si="221"/>
        <v/>
      </c>
      <c r="HS29" s="83" t="str">
        <f t="shared" ca="1" si="221"/>
        <v/>
      </c>
      <c r="HT29" s="83" t="str">
        <f t="shared" ca="1" si="221"/>
        <v/>
      </c>
      <c r="HU29" s="83" t="str">
        <f t="shared" ca="1" si="221"/>
        <v/>
      </c>
      <c r="HV29" s="83" t="str">
        <f t="shared" ca="1" si="221"/>
        <v/>
      </c>
      <c r="HW29" s="83" t="str">
        <f t="shared" ca="1" si="221"/>
        <v/>
      </c>
      <c r="HX29" s="83" t="str">
        <f t="shared" ca="1" si="221"/>
        <v/>
      </c>
      <c r="HY29" s="83" t="str">
        <f t="shared" ca="1" si="221"/>
        <v/>
      </c>
      <c r="HZ29" s="126" t="str">
        <f ca="1">IFERROR(IF(VLOOKUP(HZ$1,$A$7:$C$26,3,0),IF(ISNUMBER(HQ29),SUMIFS('Stats Coachs'!$F$3:$F$29,'Stats Coachs'!$C$3:$C$29,VLOOKUP(HZ$1,$A$7:$B$26,2,0)),""),""),"")</f>
        <v/>
      </c>
      <c r="IA29" s="83" t="str">
        <f t="shared" ca="1" si="222"/>
        <v/>
      </c>
      <c r="IB29" s="83" t="str">
        <f t="shared" ca="1" si="222"/>
        <v/>
      </c>
      <c r="IC29" s="83" t="str">
        <f t="shared" ca="1" si="222"/>
        <v/>
      </c>
      <c r="ID29" s="83" t="str">
        <f t="shared" ca="1" si="222"/>
        <v/>
      </c>
      <c r="IE29" s="83" t="str">
        <f t="shared" ca="1" si="222"/>
        <v/>
      </c>
      <c r="IF29" s="83" t="str">
        <f t="shared" ca="1" si="222"/>
        <v/>
      </c>
      <c r="IG29" s="83" t="str">
        <f t="shared" ca="1" si="222"/>
        <v/>
      </c>
      <c r="IH29" s="83" t="str">
        <f t="shared" ca="1" si="222"/>
        <v/>
      </c>
      <c r="II29" s="83" t="str">
        <f t="shared" ca="1" si="222"/>
        <v/>
      </c>
      <c r="IJ29" s="126" t="str">
        <f ca="1">IFERROR(IF(VLOOKUP(IJ$1,$A$7:$C$26,3,0),IF(ISNUMBER(IA29),SUMIFS('Stats Coachs'!$F$3:$F$29,'Stats Coachs'!$C$3:$C$29,VLOOKUP(IJ$1,$A$7:$B$26,2,0)),""),""),"")</f>
        <v/>
      </c>
    </row>
    <row r="30" spans="1:244" x14ac:dyDescent="0.2">
      <c r="E30" s="83">
        <v>27</v>
      </c>
      <c r="F30" s="86" t="str">
        <f t="shared" ca="1" si="180"/>
        <v>Dimitri</v>
      </c>
      <c r="G30" s="83">
        <f t="shared" ca="1" si="170"/>
        <v>79</v>
      </c>
      <c r="H30" s="83">
        <f t="shared" ca="1" si="170"/>
        <v>71</v>
      </c>
      <c r="I30" s="83">
        <f t="shared" ca="1" si="170"/>
        <v>8</v>
      </c>
      <c r="J30" s="117">
        <f t="shared" ca="1" si="170"/>
        <v>6465</v>
      </c>
      <c r="K30" s="87">
        <f t="shared" ca="1" si="171"/>
        <v>82</v>
      </c>
      <c r="L30" s="83">
        <f t="shared" ca="1" si="172"/>
        <v>3</v>
      </c>
      <c r="M30" s="83">
        <f t="shared" ca="1" si="172"/>
        <v>8</v>
      </c>
      <c r="N30" s="83">
        <f t="shared" ca="1" si="172"/>
        <v>8</v>
      </c>
      <c r="O30" s="83">
        <f t="shared" ca="1" si="172"/>
        <v>0</v>
      </c>
      <c r="P30" s="114">
        <f t="shared" ca="1" si="173"/>
        <v>0.18077803203661327</v>
      </c>
      <c r="Q30" s="83">
        <f t="shared" ca="1" si="174"/>
        <v>7</v>
      </c>
      <c r="R30" s="114">
        <f t="shared" ca="1" si="175"/>
        <v>0.63200000000000001</v>
      </c>
      <c r="T30" s="88">
        <f ca="1">RANK(V30,$V$4:$V$98,0)+COUNTIFS($V$4:$V30,V30)-1</f>
        <v>5</v>
      </c>
      <c r="U30" s="84" t="str">
        <f>Listes!X30</f>
        <v>Doud</v>
      </c>
      <c r="V30" s="89" cm="1">
        <f t="array" aca="1" ref="V30" ca="1">INDEX($W30:$AG30,$C$2)</f>
        <v>185</v>
      </c>
      <c r="W30" s="83">
        <f t="shared" ca="1" si="176"/>
        <v>185</v>
      </c>
      <c r="X30" s="83">
        <f t="shared" ca="1" si="176"/>
        <v>185</v>
      </c>
      <c r="Y30" s="83">
        <f t="shared" ca="1" si="176"/>
        <v>0</v>
      </c>
      <c r="Z30" s="83">
        <f t="shared" ca="1" si="176"/>
        <v>16710</v>
      </c>
      <c r="AA30" s="90">
        <f t="shared" ca="1" si="146"/>
        <v>90.324324324324323</v>
      </c>
      <c r="AB30" s="83">
        <f t="shared" ca="1" si="177"/>
        <v>0</v>
      </c>
      <c r="AC30" s="83">
        <f t="shared" ca="1" si="177"/>
        <v>2</v>
      </c>
      <c r="AD30" s="83">
        <f t="shared" ca="1" si="177"/>
        <v>3</v>
      </c>
      <c r="AE30" s="83">
        <f t="shared" ca="1" si="177"/>
        <v>0</v>
      </c>
      <c r="AF30" s="116">
        <f t="shared" ca="1" si="148"/>
        <v>0.42334096109839819</v>
      </c>
      <c r="AG30" s="85">
        <f t="shared" ca="1" si="178"/>
        <v>17</v>
      </c>
      <c r="AH30" s="126">
        <f t="shared" ca="1" si="179"/>
        <v>352</v>
      </c>
      <c r="AI30" s="83" t="str">
        <f t="shared" ca="1" si="202"/>
        <v/>
      </c>
      <c r="AJ30" s="83" t="str">
        <f t="shared" ca="1" si="202"/>
        <v/>
      </c>
      <c r="AK30" s="83" t="str">
        <f t="shared" ca="1" si="202"/>
        <v/>
      </c>
      <c r="AL30" s="83" t="str">
        <f t="shared" ca="1" si="202"/>
        <v/>
      </c>
      <c r="AM30" s="83" t="str">
        <f t="shared" ca="1" si="202"/>
        <v/>
      </c>
      <c r="AN30" s="83" t="str">
        <f t="shared" ca="1" si="202"/>
        <v/>
      </c>
      <c r="AO30" s="83" t="str">
        <f t="shared" ca="1" si="202"/>
        <v/>
      </c>
      <c r="AP30" s="83" t="str">
        <f t="shared" ca="1" si="202"/>
        <v/>
      </c>
      <c r="AQ30" s="83" t="str">
        <f t="shared" ca="1" si="202"/>
        <v/>
      </c>
      <c r="AR30" s="126" t="str">
        <f ca="1">IFERROR(IF(VLOOKUP(AR$1,$A$6:$C$26,3,0),IF(ISNUMBER(AI30),SUMIFS('Stats Coachs'!$F$2:$F$29,'Stats Coachs'!$C$2:$C$29,VLOOKUP(AR$1,$A$6:$B$26,2,0)),""),""),"")</f>
        <v/>
      </c>
      <c r="AS30" s="83" t="str">
        <f t="shared" ca="1" si="203"/>
        <v/>
      </c>
      <c r="AT30" s="83" t="str">
        <f t="shared" ca="1" si="203"/>
        <v/>
      </c>
      <c r="AU30" s="83" t="str">
        <f t="shared" ca="1" si="203"/>
        <v/>
      </c>
      <c r="AV30" s="83" t="str">
        <f t="shared" ca="1" si="203"/>
        <v/>
      </c>
      <c r="AW30" s="83" t="str">
        <f t="shared" ca="1" si="203"/>
        <v/>
      </c>
      <c r="AX30" s="83" t="str">
        <f t="shared" ca="1" si="203"/>
        <v/>
      </c>
      <c r="AY30" s="83" t="str">
        <f t="shared" ca="1" si="203"/>
        <v/>
      </c>
      <c r="AZ30" s="83" t="str">
        <f t="shared" ca="1" si="203"/>
        <v/>
      </c>
      <c r="BA30" s="83" t="str">
        <f t="shared" ca="1" si="203"/>
        <v/>
      </c>
      <c r="BB30" s="126" t="str">
        <f ca="1">IFERROR(IF(VLOOKUP(BB$1,$A$7:$C$26,3,0),IF(ISNUMBER(AS30),SUMIFS('Stats Coachs'!$F$3:$F$29,'Stats Coachs'!$C$3:$C$29,VLOOKUP(BB$1,$A$7:$B$26,2,0)),""),""),"")</f>
        <v/>
      </c>
      <c r="BC30" s="83" t="str">
        <f t="shared" ca="1" si="204"/>
        <v/>
      </c>
      <c r="BD30" s="83" t="str">
        <f t="shared" ca="1" si="204"/>
        <v/>
      </c>
      <c r="BE30" s="83" t="str">
        <f t="shared" ca="1" si="204"/>
        <v/>
      </c>
      <c r="BF30" s="83" t="str">
        <f t="shared" ca="1" si="204"/>
        <v/>
      </c>
      <c r="BG30" s="83" t="str">
        <f t="shared" ca="1" si="204"/>
        <v/>
      </c>
      <c r="BH30" s="83" t="str">
        <f t="shared" ca="1" si="204"/>
        <v/>
      </c>
      <c r="BI30" s="83" t="str">
        <f t="shared" ca="1" si="204"/>
        <v/>
      </c>
      <c r="BJ30" s="83" t="str">
        <f t="shared" ca="1" si="204"/>
        <v/>
      </c>
      <c r="BK30" s="83" t="str">
        <f t="shared" ca="1" si="204"/>
        <v/>
      </c>
      <c r="BL30" s="126" t="str">
        <f ca="1">IFERROR(IF(VLOOKUP(BL$1,$A$7:$C$26,3,0),IF(ISNUMBER(BC30),SUMIFS('Stats Coachs'!$F$3:$F$29,'Stats Coachs'!$C$3:$C$29,VLOOKUP(BL$1,$A$7:$B$26,2,0)),""),""),"")</f>
        <v/>
      </c>
      <c r="BM30" s="83">
        <f t="shared" ca="1" si="205"/>
        <v>3</v>
      </c>
      <c r="BN30" s="83">
        <f t="shared" ca="1" si="205"/>
        <v>3</v>
      </c>
      <c r="BO30" s="83">
        <f t="shared" ca="1" si="205"/>
        <v>0</v>
      </c>
      <c r="BP30" s="83">
        <f t="shared" ca="1" si="205"/>
        <v>270</v>
      </c>
      <c r="BQ30" s="83">
        <f t="shared" ca="1" si="205"/>
        <v>90</v>
      </c>
      <c r="BR30" s="83">
        <f t="shared" ca="1" si="205"/>
        <v>0</v>
      </c>
      <c r="BS30" s="83">
        <f t="shared" ca="1" si="205"/>
        <v>0</v>
      </c>
      <c r="BT30" s="83">
        <f t="shared" ca="1" si="205"/>
        <v>0</v>
      </c>
      <c r="BU30" s="83">
        <f t="shared" ca="1" si="205"/>
        <v>0</v>
      </c>
      <c r="BV30" s="126">
        <f ca="1">IFERROR(IF(VLOOKUP(BV$1,$A$7:$C$26,3,0),IF(ISNUMBER(BM30),SUMIFS('Stats Coachs'!$F$3:$F$29,'Stats Coachs'!$C$3:$C$29,VLOOKUP(BV$1,$A$7:$B$26,2,0)),""),""),"")</f>
        <v>21</v>
      </c>
      <c r="BW30" s="83">
        <f t="shared" ca="1" si="206"/>
        <v>2</v>
      </c>
      <c r="BX30" s="83">
        <f t="shared" ca="1" si="206"/>
        <v>2</v>
      </c>
      <c r="BY30" s="83">
        <f t="shared" ca="1" si="206"/>
        <v>0</v>
      </c>
      <c r="BZ30" s="83">
        <f t="shared" ca="1" si="206"/>
        <v>180</v>
      </c>
      <c r="CA30" s="83">
        <f t="shared" ca="1" si="206"/>
        <v>90</v>
      </c>
      <c r="CB30" s="83">
        <f t="shared" ca="1" si="206"/>
        <v>0</v>
      </c>
      <c r="CC30" s="83">
        <f t="shared" ca="1" si="206"/>
        <v>0</v>
      </c>
      <c r="CD30" s="83">
        <f t="shared" ca="1" si="206"/>
        <v>0</v>
      </c>
      <c r="CE30" s="83">
        <f t="shared" ca="1" si="206"/>
        <v>0</v>
      </c>
      <c r="CF30" s="126">
        <f ca="1">IFERROR(IF(VLOOKUP(CF$1,$A$7:$C$26,3,0),IF(ISNUMBER(BW30),SUMIFS('Stats Coachs'!$F$3:$F$29,'Stats Coachs'!$C$3:$C$29,VLOOKUP(CF$1,$A$7:$B$26,2,0)),""),""),"")</f>
        <v>19</v>
      </c>
      <c r="CG30" s="83">
        <f t="shared" ca="1" si="207"/>
        <v>3</v>
      </c>
      <c r="CH30" s="83">
        <f t="shared" ca="1" si="207"/>
        <v>3</v>
      </c>
      <c r="CI30" s="83">
        <f t="shared" ca="1" si="207"/>
        <v>0</v>
      </c>
      <c r="CJ30" s="83">
        <f t="shared" ca="1" si="207"/>
        <v>240</v>
      </c>
      <c r="CK30" s="83">
        <f t="shared" ca="1" si="207"/>
        <v>80</v>
      </c>
      <c r="CL30" s="83">
        <f t="shared" ca="1" si="207"/>
        <v>0</v>
      </c>
      <c r="CM30" s="83">
        <f t="shared" ca="1" si="207"/>
        <v>0</v>
      </c>
      <c r="CN30" s="83">
        <f t="shared" ca="1" si="207"/>
        <v>0</v>
      </c>
      <c r="CO30" s="83">
        <f t="shared" ca="1" si="207"/>
        <v>0</v>
      </c>
      <c r="CP30" s="126">
        <f ca="1">IFERROR(IF(VLOOKUP(CP$1,$A$7:$C$26,3,0),IF(ISNUMBER(CG30),SUMIFS('Stats Coachs'!$F$3:$F$29,'Stats Coachs'!$C$3:$C$29,VLOOKUP(CP$1,$A$7:$B$26,2,0)),""),""),"")</f>
        <v>5</v>
      </c>
      <c r="CQ30" s="83">
        <f t="shared" ca="1" si="208"/>
        <v>4</v>
      </c>
      <c r="CR30" s="83">
        <f t="shared" ca="1" si="208"/>
        <v>4</v>
      </c>
      <c r="CS30" s="83">
        <f t="shared" ca="1" si="208"/>
        <v>0</v>
      </c>
      <c r="CT30" s="83">
        <f t="shared" ca="1" si="208"/>
        <v>360</v>
      </c>
      <c r="CU30" s="83">
        <f t="shared" ca="1" si="208"/>
        <v>90</v>
      </c>
      <c r="CV30" s="83">
        <f t="shared" ca="1" si="208"/>
        <v>0</v>
      </c>
      <c r="CW30" s="83">
        <f t="shared" ca="1" si="208"/>
        <v>0</v>
      </c>
      <c r="CX30" s="83">
        <f t="shared" ca="1" si="208"/>
        <v>0</v>
      </c>
      <c r="CY30" s="83">
        <f t="shared" ca="1" si="208"/>
        <v>0</v>
      </c>
      <c r="CZ30" s="126">
        <f ca="1">IFERROR(IF(VLOOKUP(CZ$1,$A$7:$C$26,3,0),IF(ISNUMBER(CQ30),SUMIFS('Stats Coachs'!$F$3:$F$29,'Stats Coachs'!$C$3:$C$29,VLOOKUP(CZ$1,$A$7:$B$26,2,0)),""),""),"")</f>
        <v>13</v>
      </c>
      <c r="DA30" s="83">
        <f t="shared" ca="1" si="209"/>
        <v>8</v>
      </c>
      <c r="DB30" s="83">
        <f t="shared" ca="1" si="209"/>
        <v>8</v>
      </c>
      <c r="DC30" s="83">
        <f t="shared" ca="1" si="209"/>
        <v>0</v>
      </c>
      <c r="DD30" s="83">
        <f t="shared" ca="1" si="209"/>
        <v>720</v>
      </c>
      <c r="DE30" s="83">
        <f t="shared" ca="1" si="209"/>
        <v>90</v>
      </c>
      <c r="DF30" s="83">
        <f t="shared" ca="1" si="209"/>
        <v>0</v>
      </c>
      <c r="DG30" s="83">
        <f t="shared" ca="1" si="209"/>
        <v>0</v>
      </c>
      <c r="DH30" s="83">
        <f t="shared" ca="1" si="209"/>
        <v>0</v>
      </c>
      <c r="DI30" s="83">
        <f t="shared" ca="1" si="209"/>
        <v>0</v>
      </c>
      <c r="DJ30" s="126">
        <f ca="1">IFERROR(IF(VLOOKUP(DJ$1,$A$7:$C$26,3,0),IF(ISNUMBER(DA30),SUMIFS('Stats Coachs'!$F$3:$F$29,'Stats Coachs'!$C$3:$C$29,VLOOKUP(DJ$1,$A$7:$B$26,2,0)),""),""),"")</f>
        <v>18</v>
      </c>
      <c r="DK30" s="83">
        <f t="shared" ca="1" si="210"/>
        <v>10</v>
      </c>
      <c r="DL30" s="83">
        <f t="shared" ca="1" si="210"/>
        <v>10</v>
      </c>
      <c r="DM30" s="83">
        <f t="shared" ca="1" si="210"/>
        <v>0</v>
      </c>
      <c r="DN30" s="83">
        <f t="shared" ca="1" si="210"/>
        <v>900</v>
      </c>
      <c r="DO30" s="83">
        <f t="shared" ca="1" si="210"/>
        <v>90</v>
      </c>
      <c r="DP30" s="83">
        <f t="shared" ca="1" si="210"/>
        <v>0</v>
      </c>
      <c r="DQ30" s="83">
        <f t="shared" ca="1" si="210"/>
        <v>0</v>
      </c>
      <c r="DR30" s="83">
        <f t="shared" ca="1" si="210"/>
        <v>0</v>
      </c>
      <c r="DS30" s="83">
        <f t="shared" ca="1" si="210"/>
        <v>0</v>
      </c>
      <c r="DT30" s="126">
        <f ca="1">IFERROR(IF(VLOOKUP(DT$1,$A$7:$C$26,3,0),IF(ISNUMBER(DK30),SUMIFS('Stats Coachs'!$F$3:$F$29,'Stats Coachs'!$C$3:$C$29,VLOOKUP(DT$1,$A$7:$B$26,2,0)),""),""),"")</f>
        <v>24</v>
      </c>
      <c r="DU30" s="83">
        <f t="shared" ca="1" si="211"/>
        <v>18</v>
      </c>
      <c r="DV30" s="83">
        <f t="shared" ca="1" si="211"/>
        <v>18</v>
      </c>
      <c r="DW30" s="83">
        <f t="shared" ca="1" si="211"/>
        <v>0</v>
      </c>
      <c r="DX30" s="83">
        <f t="shared" ca="1" si="211"/>
        <v>1620</v>
      </c>
      <c r="DY30" s="83">
        <f t="shared" ca="1" si="211"/>
        <v>90</v>
      </c>
      <c r="DZ30" s="83">
        <f t="shared" ca="1" si="211"/>
        <v>0</v>
      </c>
      <c r="EA30" s="83">
        <f t="shared" ca="1" si="211"/>
        <v>0</v>
      </c>
      <c r="EB30" s="83">
        <f t="shared" ca="1" si="211"/>
        <v>1</v>
      </c>
      <c r="EC30" s="83">
        <f t="shared" ca="1" si="211"/>
        <v>0</v>
      </c>
      <c r="ED30" s="126">
        <f ca="1">IFERROR(IF(VLOOKUP(ED$1,$A$7:$C$26,3,0),IF(ISNUMBER(DU30),SUMIFS('Stats Coachs'!$F$3:$F$29,'Stats Coachs'!$C$3:$C$29,VLOOKUP(ED$1,$A$7:$B$26,2,0)),""),""),"")</f>
        <v>24</v>
      </c>
      <c r="EE30" s="83">
        <f t="shared" ca="1" si="212"/>
        <v>7</v>
      </c>
      <c r="EF30" s="83">
        <f t="shared" ca="1" si="212"/>
        <v>7</v>
      </c>
      <c r="EG30" s="83">
        <f t="shared" ca="1" si="212"/>
        <v>0</v>
      </c>
      <c r="EH30" s="83">
        <f t="shared" ca="1" si="212"/>
        <v>630</v>
      </c>
      <c r="EI30" s="83">
        <f t="shared" ca="1" si="212"/>
        <v>90</v>
      </c>
      <c r="EJ30" s="83">
        <f t="shared" ca="1" si="212"/>
        <v>0</v>
      </c>
      <c r="EK30" s="83">
        <f t="shared" ca="1" si="212"/>
        <v>0</v>
      </c>
      <c r="EL30" s="83">
        <f t="shared" ca="1" si="212"/>
        <v>0</v>
      </c>
      <c r="EM30" s="83">
        <f t="shared" ca="1" si="212"/>
        <v>0</v>
      </c>
      <c r="EN30" s="126">
        <f ca="1">IFERROR(IF(VLOOKUP(EN$1,$A$7:$C$26,3,0),IF(ISNUMBER(EE30),SUMIFS('Stats Coachs'!$F$3:$F$29,'Stats Coachs'!$C$3:$C$29,VLOOKUP(EN$1,$A$7:$B$26,2,0)),""),""),"")</f>
        <v>25</v>
      </c>
      <c r="EO30" s="83">
        <f t="shared" ca="1" si="213"/>
        <v>13</v>
      </c>
      <c r="EP30" s="83">
        <f t="shared" ca="1" si="213"/>
        <v>13</v>
      </c>
      <c r="EQ30" s="83">
        <f t="shared" ca="1" si="213"/>
        <v>0</v>
      </c>
      <c r="ER30" s="83">
        <f t="shared" ca="1" si="213"/>
        <v>1170</v>
      </c>
      <c r="ES30" s="83">
        <f t="shared" ca="1" si="213"/>
        <v>90</v>
      </c>
      <c r="ET30" s="83">
        <f t="shared" ca="1" si="213"/>
        <v>0</v>
      </c>
      <c r="EU30" s="83">
        <f t="shared" ca="1" si="213"/>
        <v>0</v>
      </c>
      <c r="EV30" s="83">
        <f t="shared" ca="1" si="213"/>
        <v>0</v>
      </c>
      <c r="EW30" s="83">
        <f t="shared" ca="1" si="213"/>
        <v>0</v>
      </c>
      <c r="EX30" s="126">
        <f ca="1">IFERROR(IF(VLOOKUP(EX$1,$A$7:$C$26,3,0),IF(ISNUMBER(EO30),SUMIFS('Stats Coachs'!$F$3:$F$29,'Stats Coachs'!$C$3:$C$29,VLOOKUP(EX$1,$A$7:$B$26,2,0)),""),""),"")</f>
        <v>23</v>
      </c>
      <c r="EY30" s="83">
        <f t="shared" ca="1" si="214"/>
        <v>20</v>
      </c>
      <c r="EZ30" s="83">
        <f t="shared" ca="1" si="214"/>
        <v>20</v>
      </c>
      <c r="FA30" s="83">
        <f t="shared" ca="1" si="214"/>
        <v>0</v>
      </c>
      <c r="FB30" s="83">
        <f t="shared" ca="1" si="214"/>
        <v>1800</v>
      </c>
      <c r="FC30" s="83">
        <f t="shared" ca="1" si="214"/>
        <v>90</v>
      </c>
      <c r="FD30" s="83">
        <f t="shared" ca="1" si="214"/>
        <v>0</v>
      </c>
      <c r="FE30" s="83">
        <f t="shared" ca="1" si="214"/>
        <v>0</v>
      </c>
      <c r="FF30" s="83">
        <f t="shared" ca="1" si="214"/>
        <v>0</v>
      </c>
      <c r="FG30" s="83">
        <f t="shared" ca="1" si="214"/>
        <v>0</v>
      </c>
      <c r="FH30" s="126">
        <f ca="1">IFERROR(IF(VLOOKUP(FH$1,$A$7:$C$26,3,0),IF(ISNUMBER(EY30),SUMIFS('Stats Coachs'!$F$3:$F$29,'Stats Coachs'!$C$3:$C$29,VLOOKUP(FH$1,$A$7:$B$26,2,0)),""),""),"")</f>
        <v>27</v>
      </c>
      <c r="FI30" s="83">
        <f t="shared" ca="1" si="215"/>
        <v>14</v>
      </c>
      <c r="FJ30" s="83">
        <f t="shared" ca="1" si="215"/>
        <v>14</v>
      </c>
      <c r="FK30" s="83">
        <f t="shared" ca="1" si="215"/>
        <v>0</v>
      </c>
      <c r="FL30" s="83">
        <f t="shared" ca="1" si="215"/>
        <v>1260</v>
      </c>
      <c r="FM30" s="83">
        <f t="shared" ca="1" si="215"/>
        <v>90</v>
      </c>
      <c r="FN30" s="83">
        <f t="shared" ca="1" si="215"/>
        <v>0</v>
      </c>
      <c r="FO30" s="83">
        <f t="shared" ca="1" si="215"/>
        <v>0</v>
      </c>
      <c r="FP30" s="83">
        <f t="shared" ca="1" si="215"/>
        <v>1</v>
      </c>
      <c r="FQ30" s="83">
        <f t="shared" ca="1" si="215"/>
        <v>0</v>
      </c>
      <c r="FR30" s="126">
        <f ca="1">IFERROR(IF(VLOOKUP(FR$1,$A$7:$C$26,3,0),IF(ISNUMBER(FI30),SUMIFS('Stats Coachs'!$F$3:$F$29,'Stats Coachs'!$C$3:$C$29,VLOOKUP(FR$1,$A$7:$B$26,2,0)),""),""),"")</f>
        <v>24</v>
      </c>
      <c r="FS30" s="83">
        <f t="shared" ca="1" si="216"/>
        <v>18</v>
      </c>
      <c r="FT30" s="83">
        <f t="shared" ca="1" si="216"/>
        <v>18</v>
      </c>
      <c r="FU30" s="83">
        <f t="shared" ca="1" si="216"/>
        <v>0</v>
      </c>
      <c r="FV30" s="83">
        <f t="shared" ca="1" si="216"/>
        <v>1620</v>
      </c>
      <c r="FW30" s="83">
        <f t="shared" ca="1" si="216"/>
        <v>90</v>
      </c>
      <c r="FX30" s="83">
        <f t="shared" ca="1" si="216"/>
        <v>0</v>
      </c>
      <c r="FY30" s="83">
        <f t="shared" ca="1" si="216"/>
        <v>0</v>
      </c>
      <c r="FZ30" s="83">
        <f t="shared" ca="1" si="216"/>
        <v>0</v>
      </c>
      <c r="GA30" s="83">
        <f t="shared" ca="1" si="216"/>
        <v>0</v>
      </c>
      <c r="GB30" s="126">
        <f ca="1">IFERROR(IF(VLOOKUP(GB$1,$A$7:$C$26,3,0),IF(ISNUMBER(FS30),SUMIFS('Stats Coachs'!$F$3:$F$29,'Stats Coachs'!$C$3:$C$29,VLOOKUP(GB$1,$A$7:$B$26,2,0)),""),""),"")</f>
        <v>25</v>
      </c>
      <c r="GC30" s="83">
        <f t="shared" ca="1" si="217"/>
        <v>19</v>
      </c>
      <c r="GD30" s="83">
        <f t="shared" ca="1" si="217"/>
        <v>19</v>
      </c>
      <c r="GE30" s="83">
        <f t="shared" ca="1" si="217"/>
        <v>0</v>
      </c>
      <c r="GF30" s="83">
        <f t="shared" ca="1" si="217"/>
        <v>1740</v>
      </c>
      <c r="GG30" s="83">
        <f t="shared" ca="1" si="217"/>
        <v>91</v>
      </c>
      <c r="GH30" s="83">
        <f t="shared" ca="1" si="217"/>
        <v>0</v>
      </c>
      <c r="GI30" s="83">
        <f t="shared" ca="1" si="217"/>
        <v>0</v>
      </c>
      <c r="GJ30" s="83">
        <f t="shared" ca="1" si="217"/>
        <v>0</v>
      </c>
      <c r="GK30" s="83">
        <f t="shared" ca="1" si="217"/>
        <v>0</v>
      </c>
      <c r="GL30" s="126">
        <f ca="1">IFERROR(IF(VLOOKUP(GL$1,$A$7:$C$26,3,0),IF(ISNUMBER(GC30),SUMIFS('Stats Coachs'!$F$3:$F$29,'Stats Coachs'!$C$3:$C$29,VLOOKUP(GL$1,$A$7:$B$26,2,0)),""),""),"")</f>
        <v>22</v>
      </c>
      <c r="GM30" s="83">
        <f t="shared" ca="1" si="218"/>
        <v>17</v>
      </c>
      <c r="GN30" s="83">
        <f t="shared" ca="1" si="218"/>
        <v>17</v>
      </c>
      <c r="GO30" s="83">
        <f t="shared" ca="1" si="218"/>
        <v>0</v>
      </c>
      <c r="GP30" s="83">
        <f t="shared" ca="1" si="218"/>
        <v>1560</v>
      </c>
      <c r="GQ30" s="83">
        <f t="shared" ca="1" si="218"/>
        <v>91</v>
      </c>
      <c r="GR30" s="83">
        <f t="shared" ca="1" si="218"/>
        <v>0</v>
      </c>
      <c r="GS30" s="83">
        <f t="shared" ca="1" si="218"/>
        <v>1</v>
      </c>
      <c r="GT30" s="83">
        <f t="shared" ca="1" si="218"/>
        <v>0</v>
      </c>
      <c r="GU30" s="83">
        <f t="shared" ca="1" si="218"/>
        <v>0</v>
      </c>
      <c r="GV30" s="126">
        <f ca="1">IFERROR(IF(VLOOKUP(GV$1,$A$7:$C$26,3,0),IF(ISNUMBER(GM30),SUMIFS('Stats Coachs'!$F$3:$F$29,'Stats Coachs'!$C$3:$C$29,VLOOKUP(GV$1,$A$7:$B$26,2,0)),""),""),"")</f>
        <v>22</v>
      </c>
      <c r="GW30" s="83">
        <f t="shared" ca="1" si="219"/>
        <v>11</v>
      </c>
      <c r="GX30" s="83">
        <f t="shared" ca="1" si="219"/>
        <v>11</v>
      </c>
      <c r="GY30" s="83">
        <f t="shared" ca="1" si="219"/>
        <v>0</v>
      </c>
      <c r="GZ30" s="83">
        <f t="shared" ca="1" si="219"/>
        <v>990</v>
      </c>
      <c r="HA30" s="83">
        <f t="shared" ca="1" si="219"/>
        <v>90</v>
      </c>
      <c r="HB30" s="83">
        <f t="shared" ca="1" si="219"/>
        <v>0</v>
      </c>
      <c r="HC30" s="83">
        <f t="shared" ca="1" si="219"/>
        <v>0</v>
      </c>
      <c r="HD30" s="83">
        <f t="shared" ca="1" si="219"/>
        <v>1</v>
      </c>
      <c r="HE30" s="83">
        <f t="shared" ca="1" si="219"/>
        <v>0</v>
      </c>
      <c r="HF30" s="126">
        <f ca="1">IFERROR(IF(VLOOKUP(HF$1,$A$7:$C$26,3,0),IF(ISNUMBER(GW30),SUMIFS('Stats Coachs'!$F$3:$F$29,'Stats Coachs'!$C$3:$C$29,VLOOKUP(HF$1,$A$7:$B$26,2,0)),""),""),"")</f>
        <v>21</v>
      </c>
      <c r="HG30" s="83">
        <f t="shared" ca="1" si="220"/>
        <v>8</v>
      </c>
      <c r="HH30" s="83">
        <f t="shared" ca="1" si="220"/>
        <v>8</v>
      </c>
      <c r="HI30" s="83">
        <f t="shared" ca="1" si="220"/>
        <v>0</v>
      </c>
      <c r="HJ30" s="83">
        <f t="shared" ca="1" si="220"/>
        <v>720</v>
      </c>
      <c r="HK30" s="83">
        <f t="shared" ca="1" si="220"/>
        <v>90</v>
      </c>
      <c r="HL30" s="83">
        <f t="shared" ca="1" si="220"/>
        <v>0</v>
      </c>
      <c r="HM30" s="83">
        <f t="shared" ca="1" si="220"/>
        <v>0</v>
      </c>
      <c r="HN30" s="83">
        <f t="shared" ca="1" si="220"/>
        <v>0</v>
      </c>
      <c r="HO30" s="83">
        <f t="shared" ca="1" si="220"/>
        <v>0</v>
      </c>
      <c r="HP30" s="126">
        <f ca="1">IFERROR(IF(VLOOKUP(HP$1,$A$7:$C$26,3,0),IF(ISNUMBER(HG30),SUMIFS('Stats Coachs'!$F$3:$F$29,'Stats Coachs'!$C$3:$C$29,VLOOKUP(HP$1,$A$7:$B$26,2,0)),""),""),"")</f>
        <v>19</v>
      </c>
      <c r="HQ30" s="83">
        <f t="shared" ca="1" si="221"/>
        <v>10</v>
      </c>
      <c r="HR30" s="83">
        <f t="shared" ca="1" si="221"/>
        <v>10</v>
      </c>
      <c r="HS30" s="83">
        <f t="shared" ca="1" si="221"/>
        <v>0</v>
      </c>
      <c r="HT30" s="83">
        <f t="shared" ca="1" si="221"/>
        <v>930</v>
      </c>
      <c r="HU30" s="83">
        <f t="shared" ca="1" si="221"/>
        <v>93</v>
      </c>
      <c r="HV30" s="83">
        <f t="shared" ca="1" si="221"/>
        <v>0</v>
      </c>
      <c r="HW30" s="83">
        <f t="shared" ca="1" si="221"/>
        <v>1</v>
      </c>
      <c r="HX30" s="83">
        <f t="shared" ca="1" si="221"/>
        <v>0</v>
      </c>
      <c r="HY30" s="83">
        <f t="shared" ca="1" si="221"/>
        <v>0</v>
      </c>
      <c r="HZ30" s="126">
        <f ca="1">IFERROR(IF(VLOOKUP(HZ$1,$A$7:$C$26,3,0),IF(ISNUMBER(HQ30),SUMIFS('Stats Coachs'!$F$3:$F$29,'Stats Coachs'!$C$3:$C$29,VLOOKUP(HZ$1,$A$7:$B$26,2,0)),""),""),"")</f>
        <v>20</v>
      </c>
      <c r="IA30" s="83" t="str">
        <f t="shared" ca="1" si="222"/>
        <v/>
      </c>
      <c r="IB30" s="83" t="str">
        <f t="shared" ca="1" si="222"/>
        <v/>
      </c>
      <c r="IC30" s="83" t="str">
        <f t="shared" ca="1" si="222"/>
        <v/>
      </c>
      <c r="ID30" s="83" t="str">
        <f t="shared" ca="1" si="222"/>
        <v/>
      </c>
      <c r="IE30" s="83" t="str">
        <f t="shared" ca="1" si="222"/>
        <v/>
      </c>
      <c r="IF30" s="83" t="str">
        <f t="shared" ca="1" si="222"/>
        <v/>
      </c>
      <c r="IG30" s="83" t="str">
        <f t="shared" ca="1" si="222"/>
        <v/>
      </c>
      <c r="IH30" s="83" t="str">
        <f t="shared" ca="1" si="222"/>
        <v/>
      </c>
      <c r="II30" s="83" t="str">
        <f t="shared" ca="1" si="222"/>
        <v/>
      </c>
      <c r="IJ30" s="126" t="str">
        <f ca="1">IFERROR(IF(VLOOKUP(IJ$1,$A$7:$C$26,3,0),IF(ISNUMBER(IA30),SUMIFS('Stats Coachs'!$F$3:$F$29,'Stats Coachs'!$C$3:$C$29,VLOOKUP(IJ$1,$A$7:$B$26,2,0)),""),""),"")</f>
        <v/>
      </c>
    </row>
    <row r="31" spans="1:244" x14ac:dyDescent="0.2">
      <c r="E31" s="83">
        <v>28</v>
      </c>
      <c r="F31" s="86" t="str">
        <f t="shared" ca="1" si="180"/>
        <v>Raph</v>
      </c>
      <c r="G31" s="83">
        <f t="shared" ca="1" si="170"/>
        <v>78</v>
      </c>
      <c r="H31" s="83">
        <f t="shared" ca="1" si="170"/>
        <v>59</v>
      </c>
      <c r="I31" s="83">
        <f t="shared" ca="1" si="170"/>
        <v>19</v>
      </c>
      <c r="J31" s="117">
        <f t="shared" ca="1" si="170"/>
        <v>5440</v>
      </c>
      <c r="K31" s="87">
        <f t="shared" ca="1" si="171"/>
        <v>69.5</v>
      </c>
      <c r="L31" s="83">
        <f t="shared" ca="1" si="172"/>
        <v>9</v>
      </c>
      <c r="M31" s="83">
        <f t="shared" ca="1" si="172"/>
        <v>1</v>
      </c>
      <c r="N31" s="83">
        <f t="shared" ca="1" si="172"/>
        <v>6</v>
      </c>
      <c r="O31" s="83">
        <f t="shared" ca="1" si="172"/>
        <v>0</v>
      </c>
      <c r="P31" s="114">
        <f t="shared" ca="1" si="173"/>
        <v>0.17848970251716248</v>
      </c>
      <c r="Q31" s="83">
        <f t="shared" ca="1" si="174"/>
        <v>7</v>
      </c>
      <c r="R31" s="114">
        <f t="shared" ca="1" si="175"/>
        <v>0.48447204968944102</v>
      </c>
      <c r="T31" s="88">
        <f ca="1">RANK(V31,$V$4:$V$98,0)+COUNTIFS($V$4:$V31,V31)-1</f>
        <v>16</v>
      </c>
      <c r="U31" s="84" t="str">
        <f>Listes!X31</f>
        <v>Douffy</v>
      </c>
      <c r="V31" s="89" cm="1">
        <f t="array" aca="1" ref="V31" ca="1">INDEX($W31:$AG31,$C$2)</f>
        <v>116</v>
      </c>
      <c r="W31" s="83">
        <f t="shared" ca="1" si="176"/>
        <v>116</v>
      </c>
      <c r="X31" s="83">
        <f t="shared" ca="1" si="176"/>
        <v>83</v>
      </c>
      <c r="Y31" s="83">
        <f t="shared" ca="1" si="176"/>
        <v>33</v>
      </c>
      <c r="Z31" s="83">
        <f t="shared" ca="1" si="176"/>
        <v>7355</v>
      </c>
      <c r="AA31" s="90">
        <f t="shared" ca="1" si="146"/>
        <v>63.405172413793103</v>
      </c>
      <c r="AB31" s="83">
        <f t="shared" ca="1" si="177"/>
        <v>29</v>
      </c>
      <c r="AC31" s="83">
        <f t="shared" ca="1" si="177"/>
        <v>14</v>
      </c>
      <c r="AD31" s="83">
        <f t="shared" ca="1" si="177"/>
        <v>1</v>
      </c>
      <c r="AE31" s="83">
        <f t="shared" ca="1" si="177"/>
        <v>0</v>
      </c>
      <c r="AF31" s="116">
        <f t="shared" ca="1" si="148"/>
        <v>0.26544622425629288</v>
      </c>
      <c r="AG31" s="85">
        <f t="shared" ca="1" si="178"/>
        <v>10</v>
      </c>
      <c r="AH31" s="126">
        <f t="shared" ca="1" si="179"/>
        <v>207</v>
      </c>
      <c r="AI31" s="83">
        <f t="shared" ca="1" si="202"/>
        <v>9</v>
      </c>
      <c r="AJ31" s="83">
        <f t="shared" ca="1" si="202"/>
        <v>7</v>
      </c>
      <c r="AK31" s="83">
        <f t="shared" ca="1" si="202"/>
        <v>2</v>
      </c>
      <c r="AL31" s="83">
        <f t="shared" ca="1" si="202"/>
        <v>580</v>
      </c>
      <c r="AM31" s="83" t="str">
        <f t="shared" ca="1" si="202"/>
        <v>64.5</v>
      </c>
      <c r="AN31" s="83">
        <f t="shared" ca="1" si="202"/>
        <v>1</v>
      </c>
      <c r="AO31" s="83">
        <f t="shared" ca="1" si="202"/>
        <v>0</v>
      </c>
      <c r="AP31" s="83">
        <f t="shared" ca="1" si="202"/>
        <v>0</v>
      </c>
      <c r="AQ31" s="83">
        <f t="shared" ca="1" si="202"/>
        <v>0</v>
      </c>
      <c r="AR31" s="126">
        <f ca="1">IFERROR(IF(VLOOKUP(AR$1,$A$6:$C$26,3,0),IF(ISNUMBER(AI31),SUMIFS('Stats Coachs'!$F$2:$F$29,'Stats Coachs'!$C$2:$C$29,VLOOKUP(AR$1,$A$6:$B$26,2,0)),""),""),"")</f>
        <v>20</v>
      </c>
      <c r="AS31" s="83">
        <f t="shared" ca="1" si="203"/>
        <v>18</v>
      </c>
      <c r="AT31" s="83">
        <f t="shared" ca="1" si="203"/>
        <v>11</v>
      </c>
      <c r="AU31" s="83">
        <f t="shared" ca="1" si="203"/>
        <v>7</v>
      </c>
      <c r="AV31" s="83">
        <f t="shared" ca="1" si="203"/>
        <v>990</v>
      </c>
      <c r="AW31" s="83">
        <f t="shared" ca="1" si="203"/>
        <v>55</v>
      </c>
      <c r="AX31" s="83">
        <f t="shared" ca="1" si="203"/>
        <v>5</v>
      </c>
      <c r="AY31" s="83">
        <f t="shared" ca="1" si="203"/>
        <v>4</v>
      </c>
      <c r="AZ31" s="83">
        <f t="shared" ca="1" si="203"/>
        <v>0</v>
      </c>
      <c r="BA31" s="83">
        <f t="shared" ca="1" si="203"/>
        <v>0</v>
      </c>
      <c r="BB31" s="126">
        <f ca="1">IFERROR(IF(VLOOKUP(BB$1,$A$7:$C$26,3,0),IF(ISNUMBER(AS31),SUMIFS('Stats Coachs'!$F$3:$F$29,'Stats Coachs'!$C$3:$C$29,VLOOKUP(BB$1,$A$7:$B$26,2,0)),""),""),"")</f>
        <v>25</v>
      </c>
      <c r="BC31" s="83">
        <f t="shared" ca="1" si="204"/>
        <v>13</v>
      </c>
      <c r="BD31" s="83">
        <f t="shared" ca="1" si="204"/>
        <v>9</v>
      </c>
      <c r="BE31" s="83">
        <f t="shared" ca="1" si="204"/>
        <v>4</v>
      </c>
      <c r="BF31" s="83">
        <f t="shared" ca="1" si="204"/>
        <v>670</v>
      </c>
      <c r="BG31" s="83">
        <f t="shared" ca="1" si="204"/>
        <v>51.53846153846154</v>
      </c>
      <c r="BH31" s="83">
        <f t="shared" ca="1" si="204"/>
        <v>3</v>
      </c>
      <c r="BI31" s="83">
        <f t="shared" ca="1" si="204"/>
        <v>0</v>
      </c>
      <c r="BJ31" s="83">
        <f t="shared" ca="1" si="204"/>
        <v>0</v>
      </c>
      <c r="BK31" s="83">
        <f t="shared" ca="1" si="204"/>
        <v>0</v>
      </c>
      <c r="BL31" s="126">
        <f ca="1">IFERROR(IF(VLOOKUP(BL$1,$A$7:$C$26,3,0),IF(ISNUMBER(BC31),SUMIFS('Stats Coachs'!$F$3:$F$29,'Stats Coachs'!$C$3:$C$29,VLOOKUP(BL$1,$A$7:$B$26,2,0)),""),""),"")</f>
        <v>22</v>
      </c>
      <c r="BM31" s="83">
        <f t="shared" ca="1" si="205"/>
        <v>10</v>
      </c>
      <c r="BN31" s="83">
        <f t="shared" ca="1" si="205"/>
        <v>8</v>
      </c>
      <c r="BO31" s="83">
        <f t="shared" ca="1" si="205"/>
        <v>2</v>
      </c>
      <c r="BP31" s="83">
        <f t="shared" ca="1" si="205"/>
        <v>635</v>
      </c>
      <c r="BQ31" s="83">
        <f t="shared" ca="1" si="205"/>
        <v>63.5</v>
      </c>
      <c r="BR31" s="83">
        <f t="shared" ca="1" si="205"/>
        <v>5</v>
      </c>
      <c r="BS31" s="83">
        <f t="shared" ca="1" si="205"/>
        <v>1</v>
      </c>
      <c r="BT31" s="83">
        <f t="shared" ca="1" si="205"/>
        <v>0</v>
      </c>
      <c r="BU31" s="83">
        <f t="shared" ca="1" si="205"/>
        <v>0</v>
      </c>
      <c r="BV31" s="126">
        <f ca="1">IFERROR(IF(VLOOKUP(BV$1,$A$7:$C$26,3,0),IF(ISNUMBER(BM31),SUMIFS('Stats Coachs'!$F$3:$F$29,'Stats Coachs'!$C$3:$C$29,VLOOKUP(BV$1,$A$7:$B$26,2,0)),""),""),"")</f>
        <v>21</v>
      </c>
      <c r="BW31" s="83" t="str">
        <f t="shared" ca="1" si="206"/>
        <v/>
      </c>
      <c r="BX31" s="83" t="str">
        <f t="shared" ca="1" si="206"/>
        <v/>
      </c>
      <c r="BY31" s="83" t="str">
        <f t="shared" ca="1" si="206"/>
        <v/>
      </c>
      <c r="BZ31" s="83" t="str">
        <f t="shared" ca="1" si="206"/>
        <v/>
      </c>
      <c r="CA31" s="83" t="str">
        <f t="shared" ca="1" si="206"/>
        <v/>
      </c>
      <c r="CB31" s="83" t="str">
        <f t="shared" ca="1" si="206"/>
        <v/>
      </c>
      <c r="CC31" s="83" t="str">
        <f t="shared" ca="1" si="206"/>
        <v/>
      </c>
      <c r="CD31" s="83" t="str">
        <f t="shared" ca="1" si="206"/>
        <v/>
      </c>
      <c r="CE31" s="83" t="str">
        <f t="shared" ca="1" si="206"/>
        <v/>
      </c>
      <c r="CF31" s="126" t="str">
        <f ca="1">IFERROR(IF(VLOOKUP(CF$1,$A$7:$C$26,3,0),IF(ISNUMBER(BW31),SUMIFS('Stats Coachs'!$F$3:$F$29,'Stats Coachs'!$C$3:$C$29,VLOOKUP(CF$1,$A$7:$B$26,2,0)),""),""),"")</f>
        <v/>
      </c>
      <c r="CG31" s="83">
        <f t="shared" ca="1" si="207"/>
        <v>4</v>
      </c>
      <c r="CH31" s="83">
        <f t="shared" ca="1" si="207"/>
        <v>3</v>
      </c>
      <c r="CI31" s="83">
        <f t="shared" ca="1" si="207"/>
        <v>1</v>
      </c>
      <c r="CJ31" s="83">
        <f t="shared" ca="1" si="207"/>
        <v>315</v>
      </c>
      <c r="CK31" s="83">
        <f t="shared" ca="1" si="207"/>
        <v>79</v>
      </c>
      <c r="CL31" s="83">
        <f t="shared" ca="1" si="207"/>
        <v>2</v>
      </c>
      <c r="CM31" s="83">
        <f t="shared" ca="1" si="207"/>
        <v>1</v>
      </c>
      <c r="CN31" s="83">
        <f t="shared" ca="1" si="207"/>
        <v>0</v>
      </c>
      <c r="CO31" s="83">
        <f t="shared" ca="1" si="207"/>
        <v>0</v>
      </c>
      <c r="CP31" s="126">
        <f ca="1">IFERROR(IF(VLOOKUP(CP$1,$A$7:$C$26,3,0),IF(ISNUMBER(CG31),SUMIFS('Stats Coachs'!$F$3:$F$29,'Stats Coachs'!$C$3:$C$29,VLOOKUP(CP$1,$A$7:$B$26,2,0)),""),""),"")</f>
        <v>5</v>
      </c>
      <c r="CQ31" s="83" t="str">
        <f t="shared" ca="1" si="208"/>
        <v/>
      </c>
      <c r="CR31" s="83" t="str">
        <f t="shared" ca="1" si="208"/>
        <v/>
      </c>
      <c r="CS31" s="83" t="str">
        <f t="shared" ca="1" si="208"/>
        <v/>
      </c>
      <c r="CT31" s="83" t="str">
        <f t="shared" ca="1" si="208"/>
        <v/>
      </c>
      <c r="CU31" s="83" t="str">
        <f t="shared" ca="1" si="208"/>
        <v/>
      </c>
      <c r="CV31" s="83" t="str">
        <f t="shared" ca="1" si="208"/>
        <v/>
      </c>
      <c r="CW31" s="83" t="str">
        <f t="shared" ca="1" si="208"/>
        <v/>
      </c>
      <c r="CX31" s="83" t="str">
        <f t="shared" ca="1" si="208"/>
        <v/>
      </c>
      <c r="CY31" s="83" t="str">
        <f t="shared" ca="1" si="208"/>
        <v/>
      </c>
      <c r="CZ31" s="126" t="str">
        <f ca="1">IFERROR(IF(VLOOKUP(CZ$1,$A$7:$C$26,3,0),IF(ISNUMBER(CQ31),SUMIFS('Stats Coachs'!$F$3:$F$29,'Stats Coachs'!$C$3:$C$29,VLOOKUP(CZ$1,$A$7:$B$26,2,0)),""),""),"")</f>
        <v/>
      </c>
      <c r="DA31" s="83">
        <f t="shared" ca="1" si="209"/>
        <v>5</v>
      </c>
      <c r="DB31" s="83">
        <f t="shared" ca="1" si="209"/>
        <v>4</v>
      </c>
      <c r="DC31" s="83">
        <f t="shared" ca="1" si="209"/>
        <v>1</v>
      </c>
      <c r="DD31" s="83">
        <f t="shared" ca="1" si="209"/>
        <v>290</v>
      </c>
      <c r="DE31" s="83">
        <f t="shared" ca="1" si="209"/>
        <v>58</v>
      </c>
      <c r="DF31" s="83">
        <f t="shared" ca="1" si="209"/>
        <v>2</v>
      </c>
      <c r="DG31" s="83">
        <f t="shared" ca="1" si="209"/>
        <v>0</v>
      </c>
      <c r="DH31" s="83">
        <f t="shared" ca="1" si="209"/>
        <v>0</v>
      </c>
      <c r="DI31" s="83">
        <f t="shared" ca="1" si="209"/>
        <v>0</v>
      </c>
      <c r="DJ31" s="126">
        <f ca="1">IFERROR(IF(VLOOKUP(DJ$1,$A$7:$C$26,3,0),IF(ISNUMBER(DA31),SUMIFS('Stats Coachs'!$F$3:$F$29,'Stats Coachs'!$C$3:$C$29,VLOOKUP(DJ$1,$A$7:$B$26,2,0)),""),""),"")</f>
        <v>18</v>
      </c>
      <c r="DK31" s="83">
        <f t="shared" ca="1" si="210"/>
        <v>14</v>
      </c>
      <c r="DL31" s="83">
        <f t="shared" ca="1" si="210"/>
        <v>11</v>
      </c>
      <c r="DM31" s="83">
        <f t="shared" ca="1" si="210"/>
        <v>3</v>
      </c>
      <c r="DN31" s="83">
        <f t="shared" ca="1" si="210"/>
        <v>985</v>
      </c>
      <c r="DO31" s="83" t="str">
        <f t="shared" ca="1" si="210"/>
        <v>70.5</v>
      </c>
      <c r="DP31" s="83">
        <f t="shared" ca="1" si="210"/>
        <v>0</v>
      </c>
      <c r="DQ31" s="83">
        <f t="shared" ca="1" si="210"/>
        <v>2</v>
      </c>
      <c r="DR31" s="83">
        <f t="shared" ca="1" si="210"/>
        <v>0</v>
      </c>
      <c r="DS31" s="83">
        <f t="shared" ca="1" si="210"/>
        <v>0</v>
      </c>
      <c r="DT31" s="126">
        <f ca="1">IFERROR(IF(VLOOKUP(DT$1,$A$7:$C$26,3,0),IF(ISNUMBER(DK31),SUMIFS('Stats Coachs'!$F$3:$F$29,'Stats Coachs'!$C$3:$C$29,VLOOKUP(DT$1,$A$7:$B$26,2,0)),""),""),"")</f>
        <v>24</v>
      </c>
      <c r="DU31" s="83">
        <f t="shared" ca="1" si="211"/>
        <v>16</v>
      </c>
      <c r="DV31" s="83">
        <f t="shared" ca="1" si="211"/>
        <v>13</v>
      </c>
      <c r="DW31" s="83">
        <f t="shared" ca="1" si="211"/>
        <v>3</v>
      </c>
      <c r="DX31" s="83">
        <f t="shared" ca="1" si="211"/>
        <v>1165</v>
      </c>
      <c r="DY31" s="83">
        <f t="shared" ca="1" si="211"/>
        <v>73</v>
      </c>
      <c r="DZ31" s="83">
        <f t="shared" ca="1" si="211"/>
        <v>6</v>
      </c>
      <c r="EA31" s="83">
        <f t="shared" ca="1" si="211"/>
        <v>3</v>
      </c>
      <c r="EB31" s="83">
        <f t="shared" ca="1" si="211"/>
        <v>1</v>
      </c>
      <c r="EC31" s="83">
        <f t="shared" ca="1" si="211"/>
        <v>0</v>
      </c>
      <c r="ED31" s="126">
        <f ca="1">IFERROR(IF(VLOOKUP(ED$1,$A$7:$C$26,3,0),IF(ISNUMBER(DU31),SUMIFS('Stats Coachs'!$F$3:$F$29,'Stats Coachs'!$C$3:$C$29,VLOOKUP(ED$1,$A$7:$B$26,2,0)),""),""),"")</f>
        <v>24</v>
      </c>
      <c r="EE31" s="83">
        <f t="shared" ca="1" si="212"/>
        <v>14</v>
      </c>
      <c r="EF31" s="83">
        <f t="shared" ca="1" si="212"/>
        <v>10</v>
      </c>
      <c r="EG31" s="83">
        <f t="shared" ca="1" si="212"/>
        <v>4</v>
      </c>
      <c r="EH31" s="83">
        <f t="shared" ca="1" si="212"/>
        <v>925</v>
      </c>
      <c r="EI31" s="83">
        <f t="shared" ca="1" si="212"/>
        <v>66</v>
      </c>
      <c r="EJ31" s="83">
        <f t="shared" ca="1" si="212"/>
        <v>2</v>
      </c>
      <c r="EK31" s="83">
        <f t="shared" ca="1" si="212"/>
        <v>2</v>
      </c>
      <c r="EL31" s="83">
        <f t="shared" ca="1" si="212"/>
        <v>0</v>
      </c>
      <c r="EM31" s="83">
        <f t="shared" ca="1" si="212"/>
        <v>0</v>
      </c>
      <c r="EN31" s="126">
        <f ca="1">IFERROR(IF(VLOOKUP(EN$1,$A$7:$C$26,3,0),IF(ISNUMBER(EE31),SUMIFS('Stats Coachs'!$F$3:$F$29,'Stats Coachs'!$C$3:$C$29,VLOOKUP(EN$1,$A$7:$B$26,2,0)),""),""),"")</f>
        <v>25</v>
      </c>
      <c r="EO31" s="83">
        <f t="shared" ca="1" si="213"/>
        <v>13</v>
      </c>
      <c r="EP31" s="83">
        <f t="shared" ca="1" si="213"/>
        <v>7</v>
      </c>
      <c r="EQ31" s="83">
        <f t="shared" ca="1" si="213"/>
        <v>6</v>
      </c>
      <c r="ER31" s="83">
        <f t="shared" ca="1" si="213"/>
        <v>800</v>
      </c>
      <c r="ES31" s="83">
        <f t="shared" ca="1" si="213"/>
        <v>61.5</v>
      </c>
      <c r="ET31" s="83">
        <f t="shared" ca="1" si="213"/>
        <v>3</v>
      </c>
      <c r="EU31" s="83">
        <f t="shared" ca="1" si="213"/>
        <v>1</v>
      </c>
      <c r="EV31" s="83">
        <f t="shared" ca="1" si="213"/>
        <v>0</v>
      </c>
      <c r="EW31" s="83">
        <f t="shared" ca="1" si="213"/>
        <v>0</v>
      </c>
      <c r="EX31" s="126">
        <f ca="1">IFERROR(IF(VLOOKUP(EX$1,$A$7:$C$26,3,0),IF(ISNUMBER(EO31),SUMIFS('Stats Coachs'!$F$3:$F$29,'Stats Coachs'!$C$3:$C$29,VLOOKUP(EX$1,$A$7:$B$26,2,0)),""),""),"")</f>
        <v>23</v>
      </c>
      <c r="EY31" s="83" t="str">
        <f t="shared" ca="1" si="214"/>
        <v/>
      </c>
      <c r="EZ31" s="83" t="str">
        <f t="shared" ca="1" si="214"/>
        <v/>
      </c>
      <c r="FA31" s="83" t="str">
        <f t="shared" ca="1" si="214"/>
        <v/>
      </c>
      <c r="FB31" s="83" t="str">
        <f t="shared" ca="1" si="214"/>
        <v/>
      </c>
      <c r="FC31" s="83" t="str">
        <f t="shared" ca="1" si="214"/>
        <v/>
      </c>
      <c r="FD31" s="83" t="str">
        <f t="shared" ca="1" si="214"/>
        <v/>
      </c>
      <c r="FE31" s="83" t="str">
        <f t="shared" ca="1" si="214"/>
        <v/>
      </c>
      <c r="FF31" s="83" t="str">
        <f t="shared" ca="1" si="214"/>
        <v/>
      </c>
      <c r="FG31" s="83" t="str">
        <f t="shared" ca="1" si="214"/>
        <v/>
      </c>
      <c r="FH31" s="126" t="str">
        <f ca="1">IFERROR(IF(VLOOKUP(FH$1,$A$7:$C$26,3,0),IF(ISNUMBER(EY31),SUMIFS('Stats Coachs'!$F$3:$F$29,'Stats Coachs'!$C$3:$C$29,VLOOKUP(FH$1,$A$7:$B$26,2,0)),""),""),"")</f>
        <v/>
      </c>
      <c r="FI31" s="83" t="str">
        <f t="shared" ca="1" si="215"/>
        <v/>
      </c>
      <c r="FJ31" s="83" t="str">
        <f t="shared" ca="1" si="215"/>
        <v/>
      </c>
      <c r="FK31" s="83" t="str">
        <f t="shared" ca="1" si="215"/>
        <v/>
      </c>
      <c r="FL31" s="83" t="str">
        <f t="shared" ca="1" si="215"/>
        <v/>
      </c>
      <c r="FM31" s="83" t="str">
        <f t="shared" ca="1" si="215"/>
        <v/>
      </c>
      <c r="FN31" s="83" t="str">
        <f t="shared" ca="1" si="215"/>
        <v/>
      </c>
      <c r="FO31" s="83" t="str">
        <f t="shared" ca="1" si="215"/>
        <v/>
      </c>
      <c r="FP31" s="83" t="str">
        <f t="shared" ca="1" si="215"/>
        <v/>
      </c>
      <c r="FQ31" s="83" t="str">
        <f t="shared" ca="1" si="215"/>
        <v/>
      </c>
      <c r="FR31" s="126" t="str">
        <f ca="1">IFERROR(IF(VLOOKUP(FR$1,$A$7:$C$26,3,0),IF(ISNUMBER(FI31),SUMIFS('Stats Coachs'!$F$3:$F$29,'Stats Coachs'!$C$3:$C$29,VLOOKUP(FR$1,$A$7:$B$26,2,0)),""),""),"")</f>
        <v/>
      </c>
      <c r="FS31" s="83" t="str">
        <f t="shared" ca="1" si="216"/>
        <v/>
      </c>
      <c r="FT31" s="83" t="str">
        <f t="shared" ca="1" si="216"/>
        <v/>
      </c>
      <c r="FU31" s="83" t="str">
        <f t="shared" ca="1" si="216"/>
        <v/>
      </c>
      <c r="FV31" s="83" t="str">
        <f t="shared" ca="1" si="216"/>
        <v/>
      </c>
      <c r="FW31" s="83" t="str">
        <f t="shared" ca="1" si="216"/>
        <v/>
      </c>
      <c r="FX31" s="83" t="str">
        <f t="shared" ca="1" si="216"/>
        <v/>
      </c>
      <c r="FY31" s="83" t="str">
        <f t="shared" ca="1" si="216"/>
        <v/>
      </c>
      <c r="FZ31" s="83" t="str">
        <f t="shared" ca="1" si="216"/>
        <v/>
      </c>
      <c r="GA31" s="83" t="str">
        <f t="shared" ca="1" si="216"/>
        <v/>
      </c>
      <c r="GB31" s="126" t="str">
        <f ca="1">IFERROR(IF(VLOOKUP(GB$1,$A$7:$C$26,3,0),IF(ISNUMBER(FS31),SUMIFS('Stats Coachs'!$F$3:$F$29,'Stats Coachs'!$C$3:$C$29,VLOOKUP(GB$1,$A$7:$B$26,2,0)),""),""),"")</f>
        <v/>
      </c>
      <c r="GC31" s="83" t="str">
        <f t="shared" ca="1" si="217"/>
        <v/>
      </c>
      <c r="GD31" s="83" t="str">
        <f t="shared" ca="1" si="217"/>
        <v/>
      </c>
      <c r="GE31" s="83" t="str">
        <f t="shared" ca="1" si="217"/>
        <v/>
      </c>
      <c r="GF31" s="83" t="str">
        <f t="shared" ca="1" si="217"/>
        <v/>
      </c>
      <c r="GG31" s="83" t="str">
        <f t="shared" ca="1" si="217"/>
        <v/>
      </c>
      <c r="GH31" s="83" t="str">
        <f t="shared" ca="1" si="217"/>
        <v/>
      </c>
      <c r="GI31" s="83" t="str">
        <f t="shared" ca="1" si="217"/>
        <v/>
      </c>
      <c r="GJ31" s="83" t="str">
        <f t="shared" ca="1" si="217"/>
        <v/>
      </c>
      <c r="GK31" s="83" t="str">
        <f t="shared" ca="1" si="217"/>
        <v/>
      </c>
      <c r="GL31" s="126" t="str">
        <f ca="1">IFERROR(IF(VLOOKUP(GL$1,$A$7:$C$26,3,0),IF(ISNUMBER(GC31),SUMIFS('Stats Coachs'!$F$3:$F$29,'Stats Coachs'!$C$3:$C$29,VLOOKUP(GL$1,$A$7:$B$26,2,0)),""),""),"")</f>
        <v/>
      </c>
      <c r="GM31" s="83" t="str">
        <f t="shared" ca="1" si="218"/>
        <v/>
      </c>
      <c r="GN31" s="83" t="str">
        <f t="shared" ca="1" si="218"/>
        <v/>
      </c>
      <c r="GO31" s="83" t="str">
        <f t="shared" ca="1" si="218"/>
        <v/>
      </c>
      <c r="GP31" s="83" t="str">
        <f t="shared" ca="1" si="218"/>
        <v/>
      </c>
      <c r="GQ31" s="83" t="str">
        <f t="shared" ca="1" si="218"/>
        <v/>
      </c>
      <c r="GR31" s="83" t="str">
        <f t="shared" ca="1" si="218"/>
        <v/>
      </c>
      <c r="GS31" s="83" t="str">
        <f t="shared" ca="1" si="218"/>
        <v/>
      </c>
      <c r="GT31" s="83" t="str">
        <f t="shared" ca="1" si="218"/>
        <v/>
      </c>
      <c r="GU31" s="83" t="str">
        <f t="shared" ca="1" si="218"/>
        <v/>
      </c>
      <c r="GV31" s="126" t="str">
        <f ca="1">IFERROR(IF(VLOOKUP(GV$1,$A$7:$C$26,3,0),IF(ISNUMBER(GM31),SUMIFS('Stats Coachs'!$F$3:$F$29,'Stats Coachs'!$C$3:$C$29,VLOOKUP(GV$1,$A$7:$B$26,2,0)),""),""),"")</f>
        <v/>
      </c>
      <c r="GW31" s="83" t="str">
        <f t="shared" ca="1" si="219"/>
        <v/>
      </c>
      <c r="GX31" s="83" t="str">
        <f t="shared" ca="1" si="219"/>
        <v/>
      </c>
      <c r="GY31" s="83" t="str">
        <f t="shared" ca="1" si="219"/>
        <v/>
      </c>
      <c r="GZ31" s="83" t="str">
        <f t="shared" ca="1" si="219"/>
        <v/>
      </c>
      <c r="HA31" s="83" t="str">
        <f t="shared" ca="1" si="219"/>
        <v/>
      </c>
      <c r="HB31" s="83" t="str">
        <f t="shared" ca="1" si="219"/>
        <v/>
      </c>
      <c r="HC31" s="83" t="str">
        <f t="shared" ca="1" si="219"/>
        <v/>
      </c>
      <c r="HD31" s="83" t="str">
        <f t="shared" ca="1" si="219"/>
        <v/>
      </c>
      <c r="HE31" s="83" t="str">
        <f t="shared" ca="1" si="219"/>
        <v/>
      </c>
      <c r="HF31" s="126" t="str">
        <f ca="1">IFERROR(IF(VLOOKUP(HF$1,$A$7:$C$26,3,0),IF(ISNUMBER(GW31),SUMIFS('Stats Coachs'!$F$3:$F$29,'Stats Coachs'!$C$3:$C$29,VLOOKUP(HF$1,$A$7:$B$26,2,0)),""),""),"")</f>
        <v/>
      </c>
      <c r="HG31" s="83" t="str">
        <f t="shared" ca="1" si="220"/>
        <v/>
      </c>
      <c r="HH31" s="83" t="str">
        <f t="shared" ca="1" si="220"/>
        <v/>
      </c>
      <c r="HI31" s="83" t="str">
        <f t="shared" ca="1" si="220"/>
        <v/>
      </c>
      <c r="HJ31" s="83" t="str">
        <f t="shared" ca="1" si="220"/>
        <v/>
      </c>
      <c r="HK31" s="83" t="str">
        <f t="shared" ca="1" si="220"/>
        <v/>
      </c>
      <c r="HL31" s="83" t="str">
        <f t="shared" ca="1" si="220"/>
        <v/>
      </c>
      <c r="HM31" s="83" t="str">
        <f t="shared" ca="1" si="220"/>
        <v/>
      </c>
      <c r="HN31" s="83" t="str">
        <f t="shared" ca="1" si="220"/>
        <v/>
      </c>
      <c r="HO31" s="83" t="str">
        <f t="shared" ca="1" si="220"/>
        <v/>
      </c>
      <c r="HP31" s="126" t="str">
        <f ca="1">IFERROR(IF(VLOOKUP(HP$1,$A$7:$C$26,3,0),IF(ISNUMBER(HG31),SUMIFS('Stats Coachs'!$F$3:$F$29,'Stats Coachs'!$C$3:$C$29,VLOOKUP(HP$1,$A$7:$B$26,2,0)),""),""),"")</f>
        <v/>
      </c>
      <c r="HQ31" s="83" t="str">
        <f t="shared" ca="1" si="221"/>
        <v/>
      </c>
      <c r="HR31" s="83" t="str">
        <f t="shared" ca="1" si="221"/>
        <v/>
      </c>
      <c r="HS31" s="83" t="str">
        <f t="shared" ca="1" si="221"/>
        <v/>
      </c>
      <c r="HT31" s="83" t="str">
        <f t="shared" ca="1" si="221"/>
        <v/>
      </c>
      <c r="HU31" s="83" t="str">
        <f t="shared" ca="1" si="221"/>
        <v/>
      </c>
      <c r="HV31" s="83" t="str">
        <f t="shared" ca="1" si="221"/>
        <v/>
      </c>
      <c r="HW31" s="83" t="str">
        <f t="shared" ca="1" si="221"/>
        <v/>
      </c>
      <c r="HX31" s="83" t="str">
        <f t="shared" ca="1" si="221"/>
        <v/>
      </c>
      <c r="HY31" s="83" t="str">
        <f t="shared" ca="1" si="221"/>
        <v/>
      </c>
      <c r="HZ31" s="126" t="str">
        <f ca="1">IFERROR(IF(VLOOKUP(HZ$1,$A$7:$C$26,3,0),IF(ISNUMBER(HQ31),SUMIFS('Stats Coachs'!$F$3:$F$29,'Stats Coachs'!$C$3:$C$29,VLOOKUP(HZ$1,$A$7:$B$26,2,0)),""),""),"")</f>
        <v/>
      </c>
      <c r="IA31" s="83" t="str">
        <f t="shared" ca="1" si="222"/>
        <v/>
      </c>
      <c r="IB31" s="83" t="str">
        <f t="shared" ca="1" si="222"/>
        <v/>
      </c>
      <c r="IC31" s="83" t="str">
        <f t="shared" ca="1" si="222"/>
        <v/>
      </c>
      <c r="ID31" s="83" t="str">
        <f t="shared" ca="1" si="222"/>
        <v/>
      </c>
      <c r="IE31" s="83" t="str">
        <f t="shared" ca="1" si="222"/>
        <v/>
      </c>
      <c r="IF31" s="83" t="str">
        <f t="shared" ca="1" si="222"/>
        <v/>
      </c>
      <c r="IG31" s="83" t="str">
        <f t="shared" ca="1" si="222"/>
        <v/>
      </c>
      <c r="IH31" s="83" t="str">
        <f t="shared" ca="1" si="222"/>
        <v/>
      </c>
      <c r="II31" s="83" t="str">
        <f t="shared" ca="1" si="222"/>
        <v/>
      </c>
      <c r="IJ31" s="126" t="str">
        <f ca="1">IFERROR(IF(VLOOKUP(IJ$1,$A$7:$C$26,3,0),IF(ISNUMBER(IA31),SUMIFS('Stats Coachs'!$F$3:$F$29,'Stats Coachs'!$C$3:$C$29,VLOOKUP(IJ$1,$A$7:$B$26,2,0)),""),""),"")</f>
        <v/>
      </c>
    </row>
    <row r="32" spans="1:244" x14ac:dyDescent="0.2">
      <c r="E32" s="83">
        <v>29</v>
      </c>
      <c r="F32" s="86" t="str">
        <f t="shared" ca="1" si="180"/>
        <v>Gui R</v>
      </c>
      <c r="G32" s="83">
        <f t="shared" ca="1" si="170"/>
        <v>76</v>
      </c>
      <c r="H32" s="83">
        <f t="shared" ca="1" si="170"/>
        <v>64</v>
      </c>
      <c r="I32" s="83">
        <f t="shared" ca="1" si="170"/>
        <v>12</v>
      </c>
      <c r="J32" s="117">
        <f t="shared" ca="1" si="170"/>
        <v>5735</v>
      </c>
      <c r="K32" s="87">
        <f t="shared" ca="1" si="171"/>
        <v>75.5</v>
      </c>
      <c r="L32" s="83">
        <f t="shared" ca="1" si="172"/>
        <v>8</v>
      </c>
      <c r="M32" s="83">
        <f t="shared" ca="1" si="172"/>
        <v>3</v>
      </c>
      <c r="N32" s="83">
        <f t="shared" ca="1" si="172"/>
        <v>2</v>
      </c>
      <c r="O32" s="83">
        <f t="shared" ca="1" si="172"/>
        <v>0</v>
      </c>
      <c r="P32" s="114">
        <f t="shared" ca="1" si="173"/>
        <v>0.17391304347826086</v>
      </c>
      <c r="Q32" s="83">
        <f t="shared" ca="1" si="174"/>
        <v>5</v>
      </c>
      <c r="R32" s="114">
        <f t="shared" ca="1" si="175"/>
        <v>0.61788617886178865</v>
      </c>
      <c r="T32" s="88">
        <f ca="1">RANK(V32,$V$4:$V$98,0)+COUNTIFS($V$4:$V32,V32)-1</f>
        <v>85</v>
      </c>
      <c r="U32" s="84" t="str">
        <f>Listes!X32</f>
        <v>Eric</v>
      </c>
      <c r="V32" s="89" cm="1">
        <f t="array" aca="1" ref="V32" ca="1">INDEX($W32:$AG32,$C$2)</f>
        <v>3</v>
      </c>
      <c r="W32" s="83">
        <f t="shared" ca="1" si="176"/>
        <v>3</v>
      </c>
      <c r="X32" s="83">
        <f t="shared" ca="1" si="176"/>
        <v>2</v>
      </c>
      <c r="Y32" s="83">
        <f t="shared" ca="1" si="176"/>
        <v>1</v>
      </c>
      <c r="Z32" s="83">
        <f t="shared" ca="1" si="176"/>
        <v>155</v>
      </c>
      <c r="AA32" s="90">
        <f t="shared" ca="1" si="146"/>
        <v>51.666666666666664</v>
      </c>
      <c r="AB32" s="83">
        <f t="shared" ca="1" si="177"/>
        <v>0</v>
      </c>
      <c r="AC32" s="83">
        <f t="shared" ca="1" si="177"/>
        <v>0</v>
      </c>
      <c r="AD32" s="83">
        <f t="shared" ca="1" si="177"/>
        <v>0</v>
      </c>
      <c r="AE32" s="83">
        <f t="shared" ca="1" si="177"/>
        <v>0</v>
      </c>
      <c r="AF32" s="116">
        <f t="shared" ca="1" si="148"/>
        <v>6.8649885583524023E-3</v>
      </c>
      <c r="AG32" s="85">
        <f t="shared" ca="1" si="178"/>
        <v>1</v>
      </c>
      <c r="AH32" s="126">
        <f t="shared" ca="1" si="179"/>
        <v>23</v>
      </c>
      <c r="AI32" s="83" t="str">
        <f t="shared" ca="1" si="202"/>
        <v/>
      </c>
      <c r="AJ32" s="83" t="str">
        <f t="shared" ca="1" si="202"/>
        <v/>
      </c>
      <c r="AK32" s="83" t="str">
        <f t="shared" ca="1" si="202"/>
        <v/>
      </c>
      <c r="AL32" s="83" t="str">
        <f t="shared" ca="1" si="202"/>
        <v/>
      </c>
      <c r="AM32" s="83" t="str">
        <f t="shared" ca="1" si="202"/>
        <v/>
      </c>
      <c r="AN32" s="83" t="str">
        <f t="shared" ca="1" si="202"/>
        <v/>
      </c>
      <c r="AO32" s="83" t="str">
        <f t="shared" ca="1" si="202"/>
        <v/>
      </c>
      <c r="AP32" s="83" t="str">
        <f t="shared" ca="1" si="202"/>
        <v/>
      </c>
      <c r="AQ32" s="83" t="str">
        <f t="shared" ca="1" si="202"/>
        <v/>
      </c>
      <c r="AR32" s="126" t="str">
        <f ca="1">IFERROR(IF(VLOOKUP(AR$1,$A$6:$C$26,3,0),IF(ISNUMBER(AI32),SUMIFS('Stats Coachs'!$F$2:$F$29,'Stats Coachs'!$C$2:$C$29,VLOOKUP(AR$1,$A$6:$B$26,2,0)),""),""),"")</f>
        <v/>
      </c>
      <c r="AS32" s="83" t="str">
        <f t="shared" ca="1" si="203"/>
        <v/>
      </c>
      <c r="AT32" s="83" t="str">
        <f t="shared" ca="1" si="203"/>
        <v/>
      </c>
      <c r="AU32" s="83" t="str">
        <f t="shared" ca="1" si="203"/>
        <v/>
      </c>
      <c r="AV32" s="83" t="str">
        <f t="shared" ca="1" si="203"/>
        <v/>
      </c>
      <c r="AW32" s="83" t="str">
        <f t="shared" ca="1" si="203"/>
        <v/>
      </c>
      <c r="AX32" s="83" t="str">
        <f t="shared" ca="1" si="203"/>
        <v/>
      </c>
      <c r="AY32" s="83" t="str">
        <f t="shared" ca="1" si="203"/>
        <v/>
      </c>
      <c r="AZ32" s="83" t="str">
        <f t="shared" ca="1" si="203"/>
        <v/>
      </c>
      <c r="BA32" s="83" t="str">
        <f t="shared" ca="1" si="203"/>
        <v/>
      </c>
      <c r="BB32" s="126" t="str">
        <f ca="1">IFERROR(IF(VLOOKUP(BB$1,$A$7:$C$26,3,0),IF(ISNUMBER(AS32),SUMIFS('Stats Coachs'!$F$3:$F$29,'Stats Coachs'!$C$3:$C$29,VLOOKUP(BB$1,$A$7:$B$26,2,0)),""),""),"")</f>
        <v/>
      </c>
      <c r="BC32" s="83" t="str">
        <f t="shared" ca="1" si="204"/>
        <v/>
      </c>
      <c r="BD32" s="83" t="str">
        <f t="shared" ca="1" si="204"/>
        <v/>
      </c>
      <c r="BE32" s="83" t="str">
        <f t="shared" ca="1" si="204"/>
        <v/>
      </c>
      <c r="BF32" s="83" t="str">
        <f t="shared" ca="1" si="204"/>
        <v/>
      </c>
      <c r="BG32" s="83" t="str">
        <f t="shared" ca="1" si="204"/>
        <v/>
      </c>
      <c r="BH32" s="83" t="str">
        <f t="shared" ca="1" si="204"/>
        <v/>
      </c>
      <c r="BI32" s="83" t="str">
        <f t="shared" ca="1" si="204"/>
        <v/>
      </c>
      <c r="BJ32" s="83" t="str">
        <f t="shared" ca="1" si="204"/>
        <v/>
      </c>
      <c r="BK32" s="83" t="str">
        <f t="shared" ca="1" si="204"/>
        <v/>
      </c>
      <c r="BL32" s="126" t="str">
        <f ca="1">IFERROR(IF(VLOOKUP(BL$1,$A$7:$C$26,3,0),IF(ISNUMBER(BC32),SUMIFS('Stats Coachs'!$F$3:$F$29,'Stats Coachs'!$C$3:$C$29,VLOOKUP(BL$1,$A$7:$B$26,2,0)),""),""),"")</f>
        <v/>
      </c>
      <c r="BM32" s="83" t="str">
        <f t="shared" ca="1" si="205"/>
        <v/>
      </c>
      <c r="BN32" s="83" t="str">
        <f t="shared" ca="1" si="205"/>
        <v/>
      </c>
      <c r="BO32" s="83" t="str">
        <f t="shared" ca="1" si="205"/>
        <v/>
      </c>
      <c r="BP32" s="83" t="str">
        <f t="shared" ca="1" si="205"/>
        <v/>
      </c>
      <c r="BQ32" s="83" t="str">
        <f t="shared" ca="1" si="205"/>
        <v/>
      </c>
      <c r="BR32" s="83" t="str">
        <f t="shared" ca="1" si="205"/>
        <v/>
      </c>
      <c r="BS32" s="83" t="str">
        <f t="shared" ca="1" si="205"/>
        <v/>
      </c>
      <c r="BT32" s="83" t="str">
        <f t="shared" ca="1" si="205"/>
        <v/>
      </c>
      <c r="BU32" s="83" t="str">
        <f t="shared" ca="1" si="205"/>
        <v/>
      </c>
      <c r="BV32" s="126" t="str">
        <f ca="1">IFERROR(IF(VLOOKUP(BV$1,$A$7:$C$26,3,0),IF(ISNUMBER(BM32),SUMIFS('Stats Coachs'!$F$3:$F$29,'Stats Coachs'!$C$3:$C$29,VLOOKUP(BV$1,$A$7:$B$26,2,0)),""),""),"")</f>
        <v/>
      </c>
      <c r="BW32" s="83" t="str">
        <f t="shared" ca="1" si="206"/>
        <v/>
      </c>
      <c r="BX32" s="83" t="str">
        <f t="shared" ca="1" si="206"/>
        <v/>
      </c>
      <c r="BY32" s="83" t="str">
        <f t="shared" ca="1" si="206"/>
        <v/>
      </c>
      <c r="BZ32" s="83" t="str">
        <f t="shared" ca="1" si="206"/>
        <v/>
      </c>
      <c r="CA32" s="83" t="str">
        <f t="shared" ca="1" si="206"/>
        <v/>
      </c>
      <c r="CB32" s="83" t="str">
        <f t="shared" ca="1" si="206"/>
        <v/>
      </c>
      <c r="CC32" s="83" t="str">
        <f t="shared" ca="1" si="206"/>
        <v/>
      </c>
      <c r="CD32" s="83" t="str">
        <f t="shared" ca="1" si="206"/>
        <v/>
      </c>
      <c r="CE32" s="83" t="str">
        <f t="shared" ca="1" si="206"/>
        <v/>
      </c>
      <c r="CF32" s="126" t="str">
        <f ca="1">IFERROR(IF(VLOOKUP(CF$1,$A$7:$C$26,3,0),IF(ISNUMBER(BW32),SUMIFS('Stats Coachs'!$F$3:$F$29,'Stats Coachs'!$C$3:$C$29,VLOOKUP(CF$1,$A$7:$B$26,2,0)),""),""),"")</f>
        <v/>
      </c>
      <c r="CG32" s="83" t="str">
        <f t="shared" ca="1" si="207"/>
        <v/>
      </c>
      <c r="CH32" s="83" t="str">
        <f t="shared" ca="1" si="207"/>
        <v/>
      </c>
      <c r="CI32" s="83" t="str">
        <f t="shared" ca="1" si="207"/>
        <v/>
      </c>
      <c r="CJ32" s="83" t="str">
        <f t="shared" ca="1" si="207"/>
        <v/>
      </c>
      <c r="CK32" s="83" t="str">
        <f t="shared" ca="1" si="207"/>
        <v/>
      </c>
      <c r="CL32" s="83" t="str">
        <f t="shared" ca="1" si="207"/>
        <v/>
      </c>
      <c r="CM32" s="83" t="str">
        <f t="shared" ca="1" si="207"/>
        <v/>
      </c>
      <c r="CN32" s="83" t="str">
        <f t="shared" ca="1" si="207"/>
        <v/>
      </c>
      <c r="CO32" s="83" t="str">
        <f t="shared" ca="1" si="207"/>
        <v/>
      </c>
      <c r="CP32" s="126" t="str">
        <f ca="1">IFERROR(IF(VLOOKUP(CP$1,$A$7:$C$26,3,0),IF(ISNUMBER(CG32),SUMIFS('Stats Coachs'!$F$3:$F$29,'Stats Coachs'!$C$3:$C$29,VLOOKUP(CP$1,$A$7:$B$26,2,0)),""),""),"")</f>
        <v/>
      </c>
      <c r="CQ32" s="83" t="str">
        <f t="shared" ca="1" si="208"/>
        <v/>
      </c>
      <c r="CR32" s="83" t="str">
        <f t="shared" ca="1" si="208"/>
        <v/>
      </c>
      <c r="CS32" s="83" t="str">
        <f t="shared" ca="1" si="208"/>
        <v/>
      </c>
      <c r="CT32" s="83" t="str">
        <f t="shared" ca="1" si="208"/>
        <v/>
      </c>
      <c r="CU32" s="83" t="str">
        <f t="shared" ca="1" si="208"/>
        <v/>
      </c>
      <c r="CV32" s="83" t="str">
        <f t="shared" ca="1" si="208"/>
        <v/>
      </c>
      <c r="CW32" s="83" t="str">
        <f t="shared" ca="1" si="208"/>
        <v/>
      </c>
      <c r="CX32" s="83" t="str">
        <f t="shared" ca="1" si="208"/>
        <v/>
      </c>
      <c r="CY32" s="83" t="str">
        <f t="shared" ca="1" si="208"/>
        <v/>
      </c>
      <c r="CZ32" s="126" t="str">
        <f ca="1">IFERROR(IF(VLOOKUP(CZ$1,$A$7:$C$26,3,0),IF(ISNUMBER(CQ32),SUMIFS('Stats Coachs'!$F$3:$F$29,'Stats Coachs'!$C$3:$C$29,VLOOKUP(CZ$1,$A$7:$B$26,2,0)),""),""),"")</f>
        <v/>
      </c>
      <c r="DA32" s="83" t="str">
        <f t="shared" ca="1" si="209"/>
        <v/>
      </c>
      <c r="DB32" s="83" t="str">
        <f t="shared" ca="1" si="209"/>
        <v/>
      </c>
      <c r="DC32" s="83" t="str">
        <f t="shared" ca="1" si="209"/>
        <v/>
      </c>
      <c r="DD32" s="83" t="str">
        <f t="shared" ca="1" si="209"/>
        <v/>
      </c>
      <c r="DE32" s="83" t="str">
        <f t="shared" ca="1" si="209"/>
        <v/>
      </c>
      <c r="DF32" s="83" t="str">
        <f t="shared" ca="1" si="209"/>
        <v/>
      </c>
      <c r="DG32" s="83" t="str">
        <f t="shared" ca="1" si="209"/>
        <v/>
      </c>
      <c r="DH32" s="83" t="str">
        <f t="shared" ca="1" si="209"/>
        <v/>
      </c>
      <c r="DI32" s="83" t="str">
        <f t="shared" ca="1" si="209"/>
        <v/>
      </c>
      <c r="DJ32" s="126" t="str">
        <f ca="1">IFERROR(IF(VLOOKUP(DJ$1,$A$7:$C$26,3,0),IF(ISNUMBER(DA32),SUMIFS('Stats Coachs'!$F$3:$F$29,'Stats Coachs'!$C$3:$C$29,VLOOKUP(DJ$1,$A$7:$B$26,2,0)),""),""),"")</f>
        <v/>
      </c>
      <c r="DK32" s="83" t="str">
        <f t="shared" ca="1" si="210"/>
        <v/>
      </c>
      <c r="DL32" s="83" t="str">
        <f t="shared" ca="1" si="210"/>
        <v/>
      </c>
      <c r="DM32" s="83" t="str">
        <f t="shared" ca="1" si="210"/>
        <v/>
      </c>
      <c r="DN32" s="83" t="str">
        <f t="shared" ca="1" si="210"/>
        <v/>
      </c>
      <c r="DO32" s="83" t="str">
        <f t="shared" ca="1" si="210"/>
        <v/>
      </c>
      <c r="DP32" s="83" t="str">
        <f t="shared" ca="1" si="210"/>
        <v/>
      </c>
      <c r="DQ32" s="83" t="str">
        <f t="shared" ca="1" si="210"/>
        <v/>
      </c>
      <c r="DR32" s="83" t="str">
        <f t="shared" ca="1" si="210"/>
        <v/>
      </c>
      <c r="DS32" s="83" t="str">
        <f t="shared" ca="1" si="210"/>
        <v/>
      </c>
      <c r="DT32" s="126" t="str">
        <f ca="1">IFERROR(IF(VLOOKUP(DT$1,$A$7:$C$26,3,0),IF(ISNUMBER(DK32),SUMIFS('Stats Coachs'!$F$3:$F$29,'Stats Coachs'!$C$3:$C$29,VLOOKUP(DT$1,$A$7:$B$26,2,0)),""),""),"")</f>
        <v/>
      </c>
      <c r="DU32" s="83" t="str">
        <f t="shared" ca="1" si="211"/>
        <v/>
      </c>
      <c r="DV32" s="83" t="str">
        <f t="shared" ca="1" si="211"/>
        <v/>
      </c>
      <c r="DW32" s="83" t="str">
        <f t="shared" ca="1" si="211"/>
        <v/>
      </c>
      <c r="DX32" s="83" t="str">
        <f t="shared" ca="1" si="211"/>
        <v/>
      </c>
      <c r="DY32" s="83" t="str">
        <f t="shared" ca="1" si="211"/>
        <v/>
      </c>
      <c r="DZ32" s="83" t="str">
        <f t="shared" ca="1" si="211"/>
        <v/>
      </c>
      <c r="EA32" s="83" t="str">
        <f t="shared" ca="1" si="211"/>
        <v/>
      </c>
      <c r="EB32" s="83" t="str">
        <f t="shared" ca="1" si="211"/>
        <v/>
      </c>
      <c r="EC32" s="83" t="str">
        <f t="shared" ca="1" si="211"/>
        <v/>
      </c>
      <c r="ED32" s="126" t="str">
        <f ca="1">IFERROR(IF(VLOOKUP(ED$1,$A$7:$C$26,3,0),IF(ISNUMBER(DU32),SUMIFS('Stats Coachs'!$F$3:$F$29,'Stats Coachs'!$C$3:$C$29,VLOOKUP(ED$1,$A$7:$B$26,2,0)),""),""),"")</f>
        <v/>
      </c>
      <c r="EE32" s="83" t="str">
        <f t="shared" ca="1" si="212"/>
        <v/>
      </c>
      <c r="EF32" s="83" t="str">
        <f t="shared" ca="1" si="212"/>
        <v/>
      </c>
      <c r="EG32" s="83" t="str">
        <f t="shared" ca="1" si="212"/>
        <v/>
      </c>
      <c r="EH32" s="83" t="str">
        <f t="shared" ca="1" si="212"/>
        <v/>
      </c>
      <c r="EI32" s="83" t="str">
        <f t="shared" ca="1" si="212"/>
        <v/>
      </c>
      <c r="EJ32" s="83" t="str">
        <f t="shared" ca="1" si="212"/>
        <v/>
      </c>
      <c r="EK32" s="83" t="str">
        <f t="shared" ca="1" si="212"/>
        <v/>
      </c>
      <c r="EL32" s="83" t="str">
        <f t="shared" ca="1" si="212"/>
        <v/>
      </c>
      <c r="EM32" s="83" t="str">
        <f t="shared" ca="1" si="212"/>
        <v/>
      </c>
      <c r="EN32" s="126" t="str">
        <f ca="1">IFERROR(IF(VLOOKUP(EN$1,$A$7:$C$26,3,0),IF(ISNUMBER(EE32),SUMIFS('Stats Coachs'!$F$3:$F$29,'Stats Coachs'!$C$3:$C$29,VLOOKUP(EN$1,$A$7:$B$26,2,0)),""),""),"")</f>
        <v/>
      </c>
      <c r="EO32" s="83">
        <f t="shared" ca="1" si="213"/>
        <v>3</v>
      </c>
      <c r="EP32" s="83">
        <f t="shared" ca="1" si="213"/>
        <v>2</v>
      </c>
      <c r="EQ32" s="83">
        <f t="shared" ca="1" si="213"/>
        <v>1</v>
      </c>
      <c r="ER32" s="83">
        <f t="shared" ca="1" si="213"/>
        <v>155</v>
      </c>
      <c r="ES32" s="83">
        <f t="shared" ca="1" si="213"/>
        <v>51.5</v>
      </c>
      <c r="ET32" s="83">
        <f t="shared" ca="1" si="213"/>
        <v>0</v>
      </c>
      <c r="EU32" s="83">
        <f t="shared" ca="1" si="213"/>
        <v>0</v>
      </c>
      <c r="EV32" s="83">
        <f t="shared" ca="1" si="213"/>
        <v>0</v>
      </c>
      <c r="EW32" s="83">
        <f t="shared" ca="1" si="213"/>
        <v>0</v>
      </c>
      <c r="EX32" s="126">
        <f ca="1">IFERROR(IF(VLOOKUP(EX$1,$A$7:$C$26,3,0),IF(ISNUMBER(EO32),SUMIFS('Stats Coachs'!$F$3:$F$29,'Stats Coachs'!$C$3:$C$29,VLOOKUP(EX$1,$A$7:$B$26,2,0)),""),""),"")</f>
        <v>23</v>
      </c>
      <c r="EY32" s="83" t="str">
        <f t="shared" ca="1" si="214"/>
        <v/>
      </c>
      <c r="EZ32" s="83" t="str">
        <f t="shared" ca="1" si="214"/>
        <v/>
      </c>
      <c r="FA32" s="83" t="str">
        <f t="shared" ca="1" si="214"/>
        <v/>
      </c>
      <c r="FB32" s="83" t="str">
        <f t="shared" ca="1" si="214"/>
        <v/>
      </c>
      <c r="FC32" s="83" t="str">
        <f t="shared" ca="1" si="214"/>
        <v/>
      </c>
      <c r="FD32" s="83" t="str">
        <f t="shared" ca="1" si="214"/>
        <v/>
      </c>
      <c r="FE32" s="83" t="str">
        <f t="shared" ca="1" si="214"/>
        <v/>
      </c>
      <c r="FF32" s="83" t="str">
        <f t="shared" ca="1" si="214"/>
        <v/>
      </c>
      <c r="FG32" s="83" t="str">
        <f t="shared" ca="1" si="214"/>
        <v/>
      </c>
      <c r="FH32" s="126" t="str">
        <f ca="1">IFERROR(IF(VLOOKUP(FH$1,$A$7:$C$26,3,0),IF(ISNUMBER(EY32),SUMIFS('Stats Coachs'!$F$3:$F$29,'Stats Coachs'!$C$3:$C$29,VLOOKUP(FH$1,$A$7:$B$26,2,0)),""),""),"")</f>
        <v/>
      </c>
      <c r="FI32" s="83" t="str">
        <f t="shared" ca="1" si="215"/>
        <v/>
      </c>
      <c r="FJ32" s="83" t="str">
        <f t="shared" ca="1" si="215"/>
        <v/>
      </c>
      <c r="FK32" s="83" t="str">
        <f t="shared" ca="1" si="215"/>
        <v/>
      </c>
      <c r="FL32" s="83" t="str">
        <f t="shared" ca="1" si="215"/>
        <v/>
      </c>
      <c r="FM32" s="83" t="str">
        <f t="shared" ca="1" si="215"/>
        <v/>
      </c>
      <c r="FN32" s="83" t="str">
        <f t="shared" ca="1" si="215"/>
        <v/>
      </c>
      <c r="FO32" s="83" t="str">
        <f t="shared" ca="1" si="215"/>
        <v/>
      </c>
      <c r="FP32" s="83" t="str">
        <f t="shared" ca="1" si="215"/>
        <v/>
      </c>
      <c r="FQ32" s="83" t="str">
        <f t="shared" ca="1" si="215"/>
        <v/>
      </c>
      <c r="FR32" s="126" t="str">
        <f ca="1">IFERROR(IF(VLOOKUP(FR$1,$A$7:$C$26,3,0),IF(ISNUMBER(FI32),SUMIFS('Stats Coachs'!$F$3:$F$29,'Stats Coachs'!$C$3:$C$29,VLOOKUP(FR$1,$A$7:$B$26,2,0)),""),""),"")</f>
        <v/>
      </c>
      <c r="FS32" s="83" t="str">
        <f t="shared" ca="1" si="216"/>
        <v/>
      </c>
      <c r="FT32" s="83" t="str">
        <f t="shared" ca="1" si="216"/>
        <v/>
      </c>
      <c r="FU32" s="83" t="str">
        <f t="shared" ca="1" si="216"/>
        <v/>
      </c>
      <c r="FV32" s="83" t="str">
        <f t="shared" ca="1" si="216"/>
        <v/>
      </c>
      <c r="FW32" s="83" t="str">
        <f t="shared" ca="1" si="216"/>
        <v/>
      </c>
      <c r="FX32" s="83" t="str">
        <f t="shared" ca="1" si="216"/>
        <v/>
      </c>
      <c r="FY32" s="83" t="str">
        <f t="shared" ca="1" si="216"/>
        <v/>
      </c>
      <c r="FZ32" s="83" t="str">
        <f t="shared" ca="1" si="216"/>
        <v/>
      </c>
      <c r="GA32" s="83" t="str">
        <f t="shared" ca="1" si="216"/>
        <v/>
      </c>
      <c r="GB32" s="126" t="str">
        <f ca="1">IFERROR(IF(VLOOKUP(GB$1,$A$7:$C$26,3,0),IF(ISNUMBER(FS32),SUMIFS('Stats Coachs'!$F$3:$F$29,'Stats Coachs'!$C$3:$C$29,VLOOKUP(GB$1,$A$7:$B$26,2,0)),""),""),"")</f>
        <v/>
      </c>
      <c r="GC32" s="83" t="str">
        <f t="shared" ca="1" si="217"/>
        <v/>
      </c>
      <c r="GD32" s="83" t="str">
        <f t="shared" ca="1" si="217"/>
        <v/>
      </c>
      <c r="GE32" s="83" t="str">
        <f t="shared" ca="1" si="217"/>
        <v/>
      </c>
      <c r="GF32" s="83" t="str">
        <f t="shared" ca="1" si="217"/>
        <v/>
      </c>
      <c r="GG32" s="83" t="str">
        <f t="shared" ca="1" si="217"/>
        <v/>
      </c>
      <c r="GH32" s="83" t="str">
        <f t="shared" ca="1" si="217"/>
        <v/>
      </c>
      <c r="GI32" s="83" t="str">
        <f t="shared" ca="1" si="217"/>
        <v/>
      </c>
      <c r="GJ32" s="83" t="str">
        <f t="shared" ca="1" si="217"/>
        <v/>
      </c>
      <c r="GK32" s="83" t="str">
        <f t="shared" ca="1" si="217"/>
        <v/>
      </c>
      <c r="GL32" s="126" t="str">
        <f ca="1">IFERROR(IF(VLOOKUP(GL$1,$A$7:$C$26,3,0),IF(ISNUMBER(GC32),SUMIFS('Stats Coachs'!$F$3:$F$29,'Stats Coachs'!$C$3:$C$29,VLOOKUP(GL$1,$A$7:$B$26,2,0)),""),""),"")</f>
        <v/>
      </c>
      <c r="GM32" s="83" t="str">
        <f t="shared" ca="1" si="218"/>
        <v/>
      </c>
      <c r="GN32" s="83" t="str">
        <f t="shared" ca="1" si="218"/>
        <v/>
      </c>
      <c r="GO32" s="83" t="str">
        <f t="shared" ca="1" si="218"/>
        <v/>
      </c>
      <c r="GP32" s="83" t="str">
        <f t="shared" ca="1" si="218"/>
        <v/>
      </c>
      <c r="GQ32" s="83" t="str">
        <f t="shared" ca="1" si="218"/>
        <v/>
      </c>
      <c r="GR32" s="83" t="str">
        <f t="shared" ca="1" si="218"/>
        <v/>
      </c>
      <c r="GS32" s="83" t="str">
        <f t="shared" ca="1" si="218"/>
        <v/>
      </c>
      <c r="GT32" s="83" t="str">
        <f t="shared" ca="1" si="218"/>
        <v/>
      </c>
      <c r="GU32" s="83" t="str">
        <f t="shared" ca="1" si="218"/>
        <v/>
      </c>
      <c r="GV32" s="126" t="str">
        <f ca="1">IFERROR(IF(VLOOKUP(GV$1,$A$7:$C$26,3,0),IF(ISNUMBER(GM32),SUMIFS('Stats Coachs'!$F$3:$F$29,'Stats Coachs'!$C$3:$C$29,VLOOKUP(GV$1,$A$7:$B$26,2,0)),""),""),"")</f>
        <v/>
      </c>
      <c r="GW32" s="83" t="str">
        <f t="shared" ca="1" si="219"/>
        <v/>
      </c>
      <c r="GX32" s="83" t="str">
        <f t="shared" ca="1" si="219"/>
        <v/>
      </c>
      <c r="GY32" s="83" t="str">
        <f t="shared" ca="1" si="219"/>
        <v/>
      </c>
      <c r="GZ32" s="83" t="str">
        <f t="shared" ca="1" si="219"/>
        <v/>
      </c>
      <c r="HA32" s="83" t="str">
        <f t="shared" ca="1" si="219"/>
        <v/>
      </c>
      <c r="HB32" s="83" t="str">
        <f t="shared" ca="1" si="219"/>
        <v/>
      </c>
      <c r="HC32" s="83" t="str">
        <f t="shared" ca="1" si="219"/>
        <v/>
      </c>
      <c r="HD32" s="83" t="str">
        <f t="shared" ca="1" si="219"/>
        <v/>
      </c>
      <c r="HE32" s="83" t="str">
        <f t="shared" ca="1" si="219"/>
        <v/>
      </c>
      <c r="HF32" s="126" t="str">
        <f ca="1">IFERROR(IF(VLOOKUP(HF$1,$A$7:$C$26,3,0),IF(ISNUMBER(GW32),SUMIFS('Stats Coachs'!$F$3:$F$29,'Stats Coachs'!$C$3:$C$29,VLOOKUP(HF$1,$A$7:$B$26,2,0)),""),""),"")</f>
        <v/>
      </c>
      <c r="HG32" s="83" t="str">
        <f t="shared" ca="1" si="220"/>
        <v/>
      </c>
      <c r="HH32" s="83" t="str">
        <f t="shared" ca="1" si="220"/>
        <v/>
      </c>
      <c r="HI32" s="83" t="str">
        <f t="shared" ca="1" si="220"/>
        <v/>
      </c>
      <c r="HJ32" s="83" t="str">
        <f t="shared" ca="1" si="220"/>
        <v/>
      </c>
      <c r="HK32" s="83" t="str">
        <f t="shared" ca="1" si="220"/>
        <v/>
      </c>
      <c r="HL32" s="83" t="str">
        <f t="shared" ca="1" si="220"/>
        <v/>
      </c>
      <c r="HM32" s="83" t="str">
        <f t="shared" ca="1" si="220"/>
        <v/>
      </c>
      <c r="HN32" s="83" t="str">
        <f t="shared" ca="1" si="220"/>
        <v/>
      </c>
      <c r="HO32" s="83" t="str">
        <f t="shared" ca="1" si="220"/>
        <v/>
      </c>
      <c r="HP32" s="126" t="str">
        <f ca="1">IFERROR(IF(VLOOKUP(HP$1,$A$7:$C$26,3,0),IF(ISNUMBER(HG32),SUMIFS('Stats Coachs'!$F$3:$F$29,'Stats Coachs'!$C$3:$C$29,VLOOKUP(HP$1,$A$7:$B$26,2,0)),""),""),"")</f>
        <v/>
      </c>
      <c r="HQ32" s="83" t="str">
        <f t="shared" ca="1" si="221"/>
        <v/>
      </c>
      <c r="HR32" s="83" t="str">
        <f t="shared" ca="1" si="221"/>
        <v/>
      </c>
      <c r="HS32" s="83" t="str">
        <f t="shared" ca="1" si="221"/>
        <v/>
      </c>
      <c r="HT32" s="83" t="str">
        <f t="shared" ca="1" si="221"/>
        <v/>
      </c>
      <c r="HU32" s="83" t="str">
        <f t="shared" ca="1" si="221"/>
        <v/>
      </c>
      <c r="HV32" s="83" t="str">
        <f t="shared" ca="1" si="221"/>
        <v/>
      </c>
      <c r="HW32" s="83" t="str">
        <f t="shared" ca="1" si="221"/>
        <v/>
      </c>
      <c r="HX32" s="83" t="str">
        <f t="shared" ca="1" si="221"/>
        <v/>
      </c>
      <c r="HY32" s="83" t="str">
        <f t="shared" ca="1" si="221"/>
        <v/>
      </c>
      <c r="HZ32" s="126" t="str">
        <f ca="1">IFERROR(IF(VLOOKUP(HZ$1,$A$7:$C$26,3,0),IF(ISNUMBER(HQ32),SUMIFS('Stats Coachs'!$F$3:$F$29,'Stats Coachs'!$C$3:$C$29,VLOOKUP(HZ$1,$A$7:$B$26,2,0)),""),""),"")</f>
        <v/>
      </c>
      <c r="IA32" s="83" t="str">
        <f t="shared" ca="1" si="222"/>
        <v/>
      </c>
      <c r="IB32" s="83" t="str">
        <f t="shared" ca="1" si="222"/>
        <v/>
      </c>
      <c r="IC32" s="83" t="str">
        <f t="shared" ca="1" si="222"/>
        <v/>
      </c>
      <c r="ID32" s="83" t="str">
        <f t="shared" ca="1" si="222"/>
        <v/>
      </c>
      <c r="IE32" s="83" t="str">
        <f t="shared" ca="1" si="222"/>
        <v/>
      </c>
      <c r="IF32" s="83" t="str">
        <f t="shared" ca="1" si="222"/>
        <v/>
      </c>
      <c r="IG32" s="83" t="str">
        <f t="shared" ca="1" si="222"/>
        <v/>
      </c>
      <c r="IH32" s="83" t="str">
        <f t="shared" ca="1" si="222"/>
        <v/>
      </c>
      <c r="II32" s="83" t="str">
        <f t="shared" ca="1" si="222"/>
        <v/>
      </c>
      <c r="IJ32" s="126" t="str">
        <f ca="1">IFERROR(IF(VLOOKUP(IJ$1,$A$7:$C$26,3,0),IF(ISNUMBER(IA32),SUMIFS('Stats Coachs'!$F$3:$F$29,'Stats Coachs'!$C$3:$C$29,VLOOKUP(IJ$1,$A$7:$B$26,2,0)),""),""),"")</f>
        <v/>
      </c>
    </row>
    <row r="33" spans="5:244" x14ac:dyDescent="0.2">
      <c r="E33" s="83">
        <v>30</v>
      </c>
      <c r="F33" s="86" t="str">
        <f t="shared" ca="1" si="180"/>
        <v>Romain</v>
      </c>
      <c r="G33" s="83">
        <f t="shared" ca="1" si="170"/>
        <v>76</v>
      </c>
      <c r="H33" s="83">
        <f t="shared" ca="1" si="170"/>
        <v>61</v>
      </c>
      <c r="I33" s="83">
        <f t="shared" ca="1" si="170"/>
        <v>15</v>
      </c>
      <c r="J33" s="117">
        <f t="shared" ca="1" si="170"/>
        <v>5310</v>
      </c>
      <c r="K33" s="87">
        <f t="shared" ca="1" si="171"/>
        <v>70</v>
      </c>
      <c r="L33" s="83">
        <f t="shared" ca="1" si="172"/>
        <v>1</v>
      </c>
      <c r="M33" s="83">
        <f t="shared" ca="1" si="172"/>
        <v>4</v>
      </c>
      <c r="N33" s="83">
        <f t="shared" ca="1" si="172"/>
        <v>1</v>
      </c>
      <c r="O33" s="83">
        <f t="shared" ca="1" si="172"/>
        <v>0</v>
      </c>
      <c r="P33" s="114">
        <f t="shared" ca="1" si="173"/>
        <v>0.17391304347826086</v>
      </c>
      <c r="Q33" s="83">
        <f t="shared" ca="1" si="174"/>
        <v>7</v>
      </c>
      <c r="R33" s="114">
        <f t="shared" ca="1" si="175"/>
        <v>0.60799999999999998</v>
      </c>
      <c r="T33" s="88">
        <f ca="1">RANK(V33,$V$4:$V$98,0)+COUNTIFS($V$4:$V33,V33)-1</f>
        <v>50</v>
      </c>
      <c r="U33" s="84" t="str">
        <f>Listes!X33</f>
        <v>Evan</v>
      </c>
      <c r="V33" s="89" cm="1">
        <f t="array" aca="1" ref="V33" ca="1">INDEX($W33:$AG33,$C$2)</f>
        <v>34</v>
      </c>
      <c r="W33" s="83">
        <f t="shared" ca="1" si="176"/>
        <v>34</v>
      </c>
      <c r="X33" s="83">
        <f t="shared" ca="1" si="176"/>
        <v>27</v>
      </c>
      <c r="Y33" s="83">
        <f t="shared" ca="1" si="176"/>
        <v>7</v>
      </c>
      <c r="Z33" s="83">
        <f t="shared" ca="1" si="176"/>
        <v>2560</v>
      </c>
      <c r="AA33" s="90">
        <f t="shared" ca="1" si="146"/>
        <v>75.294117647058826</v>
      </c>
      <c r="AB33" s="83">
        <f t="shared" ca="1" si="177"/>
        <v>4</v>
      </c>
      <c r="AC33" s="83">
        <f t="shared" ca="1" si="177"/>
        <v>3</v>
      </c>
      <c r="AD33" s="83">
        <f t="shared" ca="1" si="177"/>
        <v>0</v>
      </c>
      <c r="AE33" s="83">
        <f t="shared" ca="1" si="177"/>
        <v>0</v>
      </c>
      <c r="AF33" s="116">
        <f t="shared" ca="1" si="148"/>
        <v>7.780320366132723E-2</v>
      </c>
      <c r="AG33" s="85">
        <f t="shared" ca="1" si="178"/>
        <v>3</v>
      </c>
      <c r="AH33" s="126">
        <f t="shared" ca="1" si="179"/>
        <v>67</v>
      </c>
      <c r="AI33" s="83" t="str">
        <f t="shared" ca="1" si="202"/>
        <v/>
      </c>
      <c r="AJ33" s="83" t="str">
        <f t="shared" ca="1" si="202"/>
        <v/>
      </c>
      <c r="AK33" s="83" t="str">
        <f t="shared" ca="1" si="202"/>
        <v/>
      </c>
      <c r="AL33" s="83" t="str">
        <f t="shared" ca="1" si="202"/>
        <v/>
      </c>
      <c r="AM33" s="83" t="str">
        <f t="shared" ca="1" si="202"/>
        <v/>
      </c>
      <c r="AN33" s="83" t="str">
        <f t="shared" ca="1" si="202"/>
        <v/>
      </c>
      <c r="AO33" s="83" t="str">
        <f t="shared" ca="1" si="202"/>
        <v/>
      </c>
      <c r="AP33" s="83" t="str">
        <f t="shared" ca="1" si="202"/>
        <v/>
      </c>
      <c r="AQ33" s="83" t="str">
        <f t="shared" ca="1" si="202"/>
        <v/>
      </c>
      <c r="AR33" s="126" t="str">
        <f ca="1">IFERROR(IF(VLOOKUP(AR$1,$A$6:$C$26,3,0),IF(ISNUMBER(AI33),SUMIFS('Stats Coachs'!$F$2:$F$29,'Stats Coachs'!$C$2:$C$29,VLOOKUP(AR$1,$A$6:$B$26,2,0)),""),""),"")</f>
        <v/>
      </c>
      <c r="AS33" s="83" t="str">
        <f t="shared" ca="1" si="203"/>
        <v/>
      </c>
      <c r="AT33" s="83" t="str">
        <f t="shared" ca="1" si="203"/>
        <v/>
      </c>
      <c r="AU33" s="83" t="str">
        <f t="shared" ca="1" si="203"/>
        <v/>
      </c>
      <c r="AV33" s="83" t="str">
        <f t="shared" ca="1" si="203"/>
        <v/>
      </c>
      <c r="AW33" s="83" t="str">
        <f t="shared" ca="1" si="203"/>
        <v/>
      </c>
      <c r="AX33" s="83" t="str">
        <f t="shared" ca="1" si="203"/>
        <v/>
      </c>
      <c r="AY33" s="83" t="str">
        <f t="shared" ca="1" si="203"/>
        <v/>
      </c>
      <c r="AZ33" s="83" t="str">
        <f t="shared" ca="1" si="203"/>
        <v/>
      </c>
      <c r="BA33" s="83" t="str">
        <f t="shared" ca="1" si="203"/>
        <v/>
      </c>
      <c r="BB33" s="126" t="str">
        <f ca="1">IFERROR(IF(VLOOKUP(BB$1,$A$7:$C$26,3,0),IF(ISNUMBER(AS33),SUMIFS('Stats Coachs'!$F$3:$F$29,'Stats Coachs'!$C$3:$C$29,VLOOKUP(BB$1,$A$7:$B$26,2,0)),""),""),"")</f>
        <v/>
      </c>
      <c r="BC33" s="83" t="str">
        <f t="shared" ca="1" si="204"/>
        <v/>
      </c>
      <c r="BD33" s="83" t="str">
        <f t="shared" ca="1" si="204"/>
        <v/>
      </c>
      <c r="BE33" s="83" t="str">
        <f t="shared" ca="1" si="204"/>
        <v/>
      </c>
      <c r="BF33" s="83" t="str">
        <f t="shared" ca="1" si="204"/>
        <v/>
      </c>
      <c r="BG33" s="83" t="str">
        <f t="shared" ca="1" si="204"/>
        <v/>
      </c>
      <c r="BH33" s="83" t="str">
        <f t="shared" ca="1" si="204"/>
        <v/>
      </c>
      <c r="BI33" s="83" t="str">
        <f t="shared" ca="1" si="204"/>
        <v/>
      </c>
      <c r="BJ33" s="83" t="str">
        <f t="shared" ca="1" si="204"/>
        <v/>
      </c>
      <c r="BK33" s="83" t="str">
        <f t="shared" ca="1" si="204"/>
        <v/>
      </c>
      <c r="BL33" s="126" t="str">
        <f ca="1">IFERROR(IF(VLOOKUP(BL$1,$A$7:$C$26,3,0),IF(ISNUMBER(BC33),SUMIFS('Stats Coachs'!$F$3:$F$29,'Stats Coachs'!$C$3:$C$29,VLOOKUP(BL$1,$A$7:$B$26,2,0)),""),""),"")</f>
        <v/>
      </c>
      <c r="BM33" s="83" t="str">
        <f t="shared" ca="1" si="205"/>
        <v/>
      </c>
      <c r="BN33" s="83" t="str">
        <f t="shared" ca="1" si="205"/>
        <v/>
      </c>
      <c r="BO33" s="83" t="str">
        <f t="shared" ca="1" si="205"/>
        <v/>
      </c>
      <c r="BP33" s="83" t="str">
        <f t="shared" ca="1" si="205"/>
        <v/>
      </c>
      <c r="BQ33" s="83" t="str">
        <f t="shared" ca="1" si="205"/>
        <v/>
      </c>
      <c r="BR33" s="83" t="str">
        <f t="shared" ca="1" si="205"/>
        <v/>
      </c>
      <c r="BS33" s="83" t="str">
        <f t="shared" ca="1" si="205"/>
        <v/>
      </c>
      <c r="BT33" s="83" t="str">
        <f t="shared" ca="1" si="205"/>
        <v/>
      </c>
      <c r="BU33" s="83" t="str">
        <f t="shared" ca="1" si="205"/>
        <v/>
      </c>
      <c r="BV33" s="126" t="str">
        <f ca="1">IFERROR(IF(VLOOKUP(BV$1,$A$7:$C$26,3,0),IF(ISNUMBER(BM33),SUMIFS('Stats Coachs'!$F$3:$F$29,'Stats Coachs'!$C$3:$C$29,VLOOKUP(BV$1,$A$7:$B$26,2,0)),""),""),"")</f>
        <v/>
      </c>
      <c r="BW33" s="83">
        <f t="shared" ca="1" si="206"/>
        <v>1</v>
      </c>
      <c r="BX33" s="83">
        <f t="shared" ca="1" si="206"/>
        <v>0</v>
      </c>
      <c r="BY33" s="83">
        <f t="shared" ca="1" si="206"/>
        <v>1</v>
      </c>
      <c r="BZ33" s="83">
        <f t="shared" ca="1" si="206"/>
        <v>45</v>
      </c>
      <c r="CA33" s="83">
        <f t="shared" ca="1" si="206"/>
        <v>45</v>
      </c>
      <c r="CB33" s="83">
        <f t="shared" ca="1" si="206"/>
        <v>0</v>
      </c>
      <c r="CC33" s="83">
        <f t="shared" ca="1" si="206"/>
        <v>0</v>
      </c>
      <c r="CD33" s="83">
        <f t="shared" ca="1" si="206"/>
        <v>0</v>
      </c>
      <c r="CE33" s="83">
        <f t="shared" ca="1" si="206"/>
        <v>0</v>
      </c>
      <c r="CF33" s="126">
        <f ca="1">IFERROR(IF(VLOOKUP(CF$1,$A$7:$C$26,3,0),IF(ISNUMBER(BW33),SUMIFS('Stats Coachs'!$F$3:$F$29,'Stats Coachs'!$C$3:$C$29,VLOOKUP(CF$1,$A$7:$B$26,2,0)),""),""),"")</f>
        <v>19</v>
      </c>
      <c r="CG33" s="83" t="str">
        <f t="shared" ca="1" si="207"/>
        <v/>
      </c>
      <c r="CH33" s="83" t="str">
        <f t="shared" ca="1" si="207"/>
        <v/>
      </c>
      <c r="CI33" s="83" t="str">
        <f t="shared" ca="1" si="207"/>
        <v/>
      </c>
      <c r="CJ33" s="83" t="str">
        <f t="shared" ca="1" si="207"/>
        <v/>
      </c>
      <c r="CK33" s="83" t="str">
        <f t="shared" ca="1" si="207"/>
        <v/>
      </c>
      <c r="CL33" s="83" t="str">
        <f t="shared" ca="1" si="207"/>
        <v/>
      </c>
      <c r="CM33" s="83" t="str">
        <f t="shared" ca="1" si="207"/>
        <v/>
      </c>
      <c r="CN33" s="83" t="str">
        <f t="shared" ca="1" si="207"/>
        <v/>
      </c>
      <c r="CO33" s="83" t="str">
        <f t="shared" ca="1" si="207"/>
        <v/>
      </c>
      <c r="CP33" s="126" t="str">
        <f ca="1">IFERROR(IF(VLOOKUP(CP$1,$A$7:$C$26,3,0),IF(ISNUMBER(CG33),SUMIFS('Stats Coachs'!$F$3:$F$29,'Stats Coachs'!$C$3:$C$29,VLOOKUP(CP$1,$A$7:$B$26,2,0)),""),""),"")</f>
        <v/>
      </c>
      <c r="CQ33" s="83" t="str">
        <f t="shared" ca="1" si="208"/>
        <v/>
      </c>
      <c r="CR33" s="83" t="str">
        <f t="shared" ca="1" si="208"/>
        <v/>
      </c>
      <c r="CS33" s="83" t="str">
        <f t="shared" ca="1" si="208"/>
        <v/>
      </c>
      <c r="CT33" s="83" t="str">
        <f t="shared" ca="1" si="208"/>
        <v/>
      </c>
      <c r="CU33" s="83" t="str">
        <f t="shared" ca="1" si="208"/>
        <v/>
      </c>
      <c r="CV33" s="83" t="str">
        <f t="shared" ca="1" si="208"/>
        <v/>
      </c>
      <c r="CW33" s="83" t="str">
        <f t="shared" ca="1" si="208"/>
        <v/>
      </c>
      <c r="CX33" s="83" t="str">
        <f t="shared" ca="1" si="208"/>
        <v/>
      </c>
      <c r="CY33" s="83" t="str">
        <f t="shared" ca="1" si="208"/>
        <v/>
      </c>
      <c r="CZ33" s="126" t="str">
        <f ca="1">IFERROR(IF(VLOOKUP(CZ$1,$A$7:$C$26,3,0),IF(ISNUMBER(CQ33),SUMIFS('Stats Coachs'!$F$3:$F$29,'Stats Coachs'!$C$3:$C$29,VLOOKUP(CZ$1,$A$7:$B$26,2,0)),""),""),"")</f>
        <v/>
      </c>
      <c r="DA33" s="83" t="str">
        <f t="shared" ca="1" si="209"/>
        <v/>
      </c>
      <c r="DB33" s="83" t="str">
        <f t="shared" ca="1" si="209"/>
        <v/>
      </c>
      <c r="DC33" s="83" t="str">
        <f t="shared" ca="1" si="209"/>
        <v/>
      </c>
      <c r="DD33" s="83" t="str">
        <f t="shared" ca="1" si="209"/>
        <v/>
      </c>
      <c r="DE33" s="83" t="str">
        <f t="shared" ca="1" si="209"/>
        <v/>
      </c>
      <c r="DF33" s="83" t="str">
        <f t="shared" ca="1" si="209"/>
        <v/>
      </c>
      <c r="DG33" s="83" t="str">
        <f t="shared" ca="1" si="209"/>
        <v/>
      </c>
      <c r="DH33" s="83" t="str">
        <f t="shared" ca="1" si="209"/>
        <v/>
      </c>
      <c r="DI33" s="83" t="str">
        <f t="shared" ca="1" si="209"/>
        <v/>
      </c>
      <c r="DJ33" s="126" t="str">
        <f ca="1">IFERROR(IF(VLOOKUP(DJ$1,$A$7:$C$26,3,0),IF(ISNUMBER(DA33),SUMIFS('Stats Coachs'!$F$3:$F$29,'Stats Coachs'!$C$3:$C$29,VLOOKUP(DJ$1,$A$7:$B$26,2,0)),""),""),"")</f>
        <v/>
      </c>
      <c r="DK33" s="83" t="str">
        <f t="shared" ca="1" si="210"/>
        <v/>
      </c>
      <c r="DL33" s="83" t="str">
        <f t="shared" ca="1" si="210"/>
        <v/>
      </c>
      <c r="DM33" s="83" t="str">
        <f t="shared" ca="1" si="210"/>
        <v/>
      </c>
      <c r="DN33" s="83" t="str">
        <f t="shared" ca="1" si="210"/>
        <v/>
      </c>
      <c r="DO33" s="83" t="str">
        <f t="shared" ca="1" si="210"/>
        <v/>
      </c>
      <c r="DP33" s="83" t="str">
        <f t="shared" ca="1" si="210"/>
        <v/>
      </c>
      <c r="DQ33" s="83" t="str">
        <f t="shared" ca="1" si="210"/>
        <v/>
      </c>
      <c r="DR33" s="83" t="str">
        <f t="shared" ca="1" si="210"/>
        <v/>
      </c>
      <c r="DS33" s="83" t="str">
        <f t="shared" ca="1" si="210"/>
        <v/>
      </c>
      <c r="DT33" s="126" t="str">
        <f ca="1">IFERROR(IF(VLOOKUP(DT$1,$A$7:$C$26,3,0),IF(ISNUMBER(DK33),SUMIFS('Stats Coachs'!$F$3:$F$29,'Stats Coachs'!$C$3:$C$29,VLOOKUP(DT$1,$A$7:$B$26,2,0)),""),""),"")</f>
        <v/>
      </c>
      <c r="DU33" s="83" t="str">
        <f t="shared" ca="1" si="211"/>
        <v/>
      </c>
      <c r="DV33" s="83" t="str">
        <f t="shared" ca="1" si="211"/>
        <v/>
      </c>
      <c r="DW33" s="83" t="str">
        <f t="shared" ca="1" si="211"/>
        <v/>
      </c>
      <c r="DX33" s="83" t="str">
        <f t="shared" ca="1" si="211"/>
        <v/>
      </c>
      <c r="DY33" s="83" t="str">
        <f t="shared" ca="1" si="211"/>
        <v/>
      </c>
      <c r="DZ33" s="83" t="str">
        <f t="shared" ca="1" si="211"/>
        <v/>
      </c>
      <c r="EA33" s="83" t="str">
        <f t="shared" ca="1" si="211"/>
        <v/>
      </c>
      <c r="EB33" s="83" t="str">
        <f t="shared" ca="1" si="211"/>
        <v/>
      </c>
      <c r="EC33" s="83" t="str">
        <f t="shared" ca="1" si="211"/>
        <v/>
      </c>
      <c r="ED33" s="126" t="str">
        <f ca="1">IFERROR(IF(VLOOKUP(ED$1,$A$7:$C$26,3,0),IF(ISNUMBER(DU33),SUMIFS('Stats Coachs'!$F$3:$F$29,'Stats Coachs'!$C$3:$C$29,VLOOKUP(ED$1,$A$7:$B$26,2,0)),""),""),"")</f>
        <v/>
      </c>
      <c r="EE33" s="83">
        <f t="shared" ca="1" si="212"/>
        <v>10</v>
      </c>
      <c r="EF33" s="83">
        <f t="shared" ca="1" si="212"/>
        <v>7</v>
      </c>
      <c r="EG33" s="83">
        <f t="shared" ca="1" si="212"/>
        <v>3</v>
      </c>
      <c r="EH33" s="83">
        <f t="shared" ca="1" si="212"/>
        <v>675</v>
      </c>
      <c r="EI33" s="83">
        <f t="shared" ca="1" si="212"/>
        <v>67.5</v>
      </c>
      <c r="EJ33" s="83">
        <f t="shared" ca="1" si="212"/>
        <v>2</v>
      </c>
      <c r="EK33" s="83">
        <f t="shared" ca="1" si="212"/>
        <v>1</v>
      </c>
      <c r="EL33" s="83">
        <f t="shared" ca="1" si="212"/>
        <v>0</v>
      </c>
      <c r="EM33" s="83">
        <f t="shared" ca="1" si="212"/>
        <v>0</v>
      </c>
      <c r="EN33" s="126">
        <f ca="1">IFERROR(IF(VLOOKUP(EN$1,$A$7:$C$26,3,0),IF(ISNUMBER(EE33),SUMIFS('Stats Coachs'!$F$3:$F$29,'Stats Coachs'!$C$3:$C$29,VLOOKUP(EN$1,$A$7:$B$26,2,0)),""),""),"")</f>
        <v>25</v>
      </c>
      <c r="EO33" s="83">
        <f t="shared" ca="1" si="213"/>
        <v>23</v>
      </c>
      <c r="EP33" s="83">
        <f t="shared" ca="1" si="213"/>
        <v>20</v>
      </c>
      <c r="EQ33" s="83">
        <f t="shared" ca="1" si="213"/>
        <v>3</v>
      </c>
      <c r="ER33" s="83">
        <f t="shared" ca="1" si="213"/>
        <v>1840</v>
      </c>
      <c r="ES33" s="83">
        <f t="shared" ca="1" si="213"/>
        <v>80</v>
      </c>
      <c r="ET33" s="83">
        <f t="shared" ca="1" si="213"/>
        <v>2</v>
      </c>
      <c r="EU33" s="83">
        <f t="shared" ca="1" si="213"/>
        <v>2</v>
      </c>
      <c r="EV33" s="83">
        <f t="shared" ca="1" si="213"/>
        <v>0</v>
      </c>
      <c r="EW33" s="83">
        <f t="shared" ca="1" si="213"/>
        <v>0</v>
      </c>
      <c r="EX33" s="126">
        <f ca="1">IFERROR(IF(VLOOKUP(EX$1,$A$7:$C$26,3,0),IF(ISNUMBER(EO33),SUMIFS('Stats Coachs'!$F$3:$F$29,'Stats Coachs'!$C$3:$C$29,VLOOKUP(EX$1,$A$7:$B$26,2,0)),""),""),"")</f>
        <v>23</v>
      </c>
      <c r="EY33" s="83" t="str">
        <f t="shared" ca="1" si="214"/>
        <v/>
      </c>
      <c r="EZ33" s="83" t="str">
        <f t="shared" ca="1" si="214"/>
        <v/>
      </c>
      <c r="FA33" s="83" t="str">
        <f t="shared" ca="1" si="214"/>
        <v/>
      </c>
      <c r="FB33" s="83" t="str">
        <f t="shared" ca="1" si="214"/>
        <v/>
      </c>
      <c r="FC33" s="83" t="str">
        <f t="shared" ca="1" si="214"/>
        <v/>
      </c>
      <c r="FD33" s="83" t="str">
        <f t="shared" ca="1" si="214"/>
        <v/>
      </c>
      <c r="FE33" s="83" t="str">
        <f t="shared" ca="1" si="214"/>
        <v/>
      </c>
      <c r="FF33" s="83" t="str">
        <f t="shared" ca="1" si="214"/>
        <v/>
      </c>
      <c r="FG33" s="83" t="str">
        <f t="shared" ca="1" si="214"/>
        <v/>
      </c>
      <c r="FH33" s="126" t="str">
        <f ca="1">IFERROR(IF(VLOOKUP(FH$1,$A$7:$C$26,3,0),IF(ISNUMBER(EY33),SUMIFS('Stats Coachs'!$F$3:$F$29,'Stats Coachs'!$C$3:$C$29,VLOOKUP(FH$1,$A$7:$B$26,2,0)),""),""),"")</f>
        <v/>
      </c>
      <c r="FI33" s="83" t="str">
        <f t="shared" ca="1" si="215"/>
        <v/>
      </c>
      <c r="FJ33" s="83" t="str">
        <f t="shared" ca="1" si="215"/>
        <v/>
      </c>
      <c r="FK33" s="83" t="str">
        <f t="shared" ca="1" si="215"/>
        <v/>
      </c>
      <c r="FL33" s="83" t="str">
        <f t="shared" ca="1" si="215"/>
        <v/>
      </c>
      <c r="FM33" s="83" t="str">
        <f t="shared" ca="1" si="215"/>
        <v/>
      </c>
      <c r="FN33" s="83" t="str">
        <f t="shared" ca="1" si="215"/>
        <v/>
      </c>
      <c r="FO33" s="83" t="str">
        <f t="shared" ca="1" si="215"/>
        <v/>
      </c>
      <c r="FP33" s="83" t="str">
        <f t="shared" ca="1" si="215"/>
        <v/>
      </c>
      <c r="FQ33" s="83" t="str">
        <f t="shared" ca="1" si="215"/>
        <v/>
      </c>
      <c r="FR33" s="126" t="str">
        <f ca="1">IFERROR(IF(VLOOKUP(FR$1,$A$7:$C$26,3,0),IF(ISNUMBER(FI33),SUMIFS('Stats Coachs'!$F$3:$F$29,'Stats Coachs'!$C$3:$C$29,VLOOKUP(FR$1,$A$7:$B$26,2,0)),""),""),"")</f>
        <v/>
      </c>
      <c r="FS33" s="83" t="str">
        <f t="shared" ca="1" si="216"/>
        <v/>
      </c>
      <c r="FT33" s="83" t="str">
        <f t="shared" ca="1" si="216"/>
        <v/>
      </c>
      <c r="FU33" s="83" t="str">
        <f t="shared" ca="1" si="216"/>
        <v/>
      </c>
      <c r="FV33" s="83" t="str">
        <f t="shared" ca="1" si="216"/>
        <v/>
      </c>
      <c r="FW33" s="83" t="str">
        <f t="shared" ca="1" si="216"/>
        <v/>
      </c>
      <c r="FX33" s="83" t="str">
        <f t="shared" ca="1" si="216"/>
        <v/>
      </c>
      <c r="FY33" s="83" t="str">
        <f t="shared" ca="1" si="216"/>
        <v/>
      </c>
      <c r="FZ33" s="83" t="str">
        <f t="shared" ca="1" si="216"/>
        <v/>
      </c>
      <c r="GA33" s="83" t="str">
        <f t="shared" ca="1" si="216"/>
        <v/>
      </c>
      <c r="GB33" s="126" t="str">
        <f ca="1">IFERROR(IF(VLOOKUP(GB$1,$A$7:$C$26,3,0),IF(ISNUMBER(FS33),SUMIFS('Stats Coachs'!$F$3:$F$29,'Stats Coachs'!$C$3:$C$29,VLOOKUP(GB$1,$A$7:$B$26,2,0)),""),""),"")</f>
        <v/>
      </c>
      <c r="GC33" s="83" t="str">
        <f t="shared" ca="1" si="217"/>
        <v/>
      </c>
      <c r="GD33" s="83" t="str">
        <f t="shared" ca="1" si="217"/>
        <v/>
      </c>
      <c r="GE33" s="83" t="str">
        <f t="shared" ca="1" si="217"/>
        <v/>
      </c>
      <c r="GF33" s="83" t="str">
        <f t="shared" ca="1" si="217"/>
        <v/>
      </c>
      <c r="GG33" s="83" t="str">
        <f t="shared" ca="1" si="217"/>
        <v/>
      </c>
      <c r="GH33" s="83" t="str">
        <f t="shared" ca="1" si="217"/>
        <v/>
      </c>
      <c r="GI33" s="83" t="str">
        <f t="shared" ca="1" si="217"/>
        <v/>
      </c>
      <c r="GJ33" s="83" t="str">
        <f t="shared" ca="1" si="217"/>
        <v/>
      </c>
      <c r="GK33" s="83" t="str">
        <f t="shared" ca="1" si="217"/>
        <v/>
      </c>
      <c r="GL33" s="126" t="str">
        <f ca="1">IFERROR(IF(VLOOKUP(GL$1,$A$7:$C$26,3,0),IF(ISNUMBER(GC33),SUMIFS('Stats Coachs'!$F$3:$F$29,'Stats Coachs'!$C$3:$C$29,VLOOKUP(GL$1,$A$7:$B$26,2,0)),""),""),"")</f>
        <v/>
      </c>
      <c r="GM33" s="83" t="str">
        <f t="shared" ca="1" si="218"/>
        <v/>
      </c>
      <c r="GN33" s="83" t="str">
        <f t="shared" ca="1" si="218"/>
        <v/>
      </c>
      <c r="GO33" s="83" t="str">
        <f t="shared" ca="1" si="218"/>
        <v/>
      </c>
      <c r="GP33" s="83" t="str">
        <f t="shared" ca="1" si="218"/>
        <v/>
      </c>
      <c r="GQ33" s="83" t="str">
        <f t="shared" ca="1" si="218"/>
        <v/>
      </c>
      <c r="GR33" s="83" t="str">
        <f t="shared" ca="1" si="218"/>
        <v/>
      </c>
      <c r="GS33" s="83" t="str">
        <f t="shared" ca="1" si="218"/>
        <v/>
      </c>
      <c r="GT33" s="83" t="str">
        <f t="shared" ca="1" si="218"/>
        <v/>
      </c>
      <c r="GU33" s="83" t="str">
        <f t="shared" ca="1" si="218"/>
        <v/>
      </c>
      <c r="GV33" s="126" t="str">
        <f ca="1">IFERROR(IF(VLOOKUP(GV$1,$A$7:$C$26,3,0),IF(ISNUMBER(GM33),SUMIFS('Stats Coachs'!$F$3:$F$29,'Stats Coachs'!$C$3:$C$29,VLOOKUP(GV$1,$A$7:$B$26,2,0)),""),""),"")</f>
        <v/>
      </c>
      <c r="GW33" s="83" t="str">
        <f t="shared" ca="1" si="219"/>
        <v/>
      </c>
      <c r="GX33" s="83" t="str">
        <f t="shared" ca="1" si="219"/>
        <v/>
      </c>
      <c r="GY33" s="83" t="str">
        <f t="shared" ca="1" si="219"/>
        <v/>
      </c>
      <c r="GZ33" s="83" t="str">
        <f t="shared" ca="1" si="219"/>
        <v/>
      </c>
      <c r="HA33" s="83" t="str">
        <f t="shared" ca="1" si="219"/>
        <v/>
      </c>
      <c r="HB33" s="83" t="str">
        <f t="shared" ca="1" si="219"/>
        <v/>
      </c>
      <c r="HC33" s="83" t="str">
        <f t="shared" ca="1" si="219"/>
        <v/>
      </c>
      <c r="HD33" s="83" t="str">
        <f t="shared" ca="1" si="219"/>
        <v/>
      </c>
      <c r="HE33" s="83" t="str">
        <f t="shared" ca="1" si="219"/>
        <v/>
      </c>
      <c r="HF33" s="126" t="str">
        <f ca="1">IFERROR(IF(VLOOKUP(HF$1,$A$7:$C$26,3,0),IF(ISNUMBER(GW33),SUMIFS('Stats Coachs'!$F$3:$F$29,'Stats Coachs'!$C$3:$C$29,VLOOKUP(HF$1,$A$7:$B$26,2,0)),""),""),"")</f>
        <v/>
      </c>
      <c r="HG33" s="83" t="str">
        <f t="shared" ca="1" si="220"/>
        <v/>
      </c>
      <c r="HH33" s="83" t="str">
        <f t="shared" ca="1" si="220"/>
        <v/>
      </c>
      <c r="HI33" s="83" t="str">
        <f t="shared" ca="1" si="220"/>
        <v/>
      </c>
      <c r="HJ33" s="83" t="str">
        <f t="shared" ca="1" si="220"/>
        <v/>
      </c>
      <c r="HK33" s="83" t="str">
        <f t="shared" ca="1" si="220"/>
        <v/>
      </c>
      <c r="HL33" s="83" t="str">
        <f t="shared" ca="1" si="220"/>
        <v/>
      </c>
      <c r="HM33" s="83" t="str">
        <f t="shared" ca="1" si="220"/>
        <v/>
      </c>
      <c r="HN33" s="83" t="str">
        <f t="shared" ca="1" si="220"/>
        <v/>
      </c>
      <c r="HO33" s="83" t="str">
        <f t="shared" ca="1" si="220"/>
        <v/>
      </c>
      <c r="HP33" s="126" t="str">
        <f ca="1">IFERROR(IF(VLOOKUP(HP$1,$A$7:$C$26,3,0),IF(ISNUMBER(HG33),SUMIFS('Stats Coachs'!$F$3:$F$29,'Stats Coachs'!$C$3:$C$29,VLOOKUP(HP$1,$A$7:$B$26,2,0)),""),""),"")</f>
        <v/>
      </c>
      <c r="HQ33" s="83" t="str">
        <f t="shared" ca="1" si="221"/>
        <v/>
      </c>
      <c r="HR33" s="83" t="str">
        <f t="shared" ca="1" si="221"/>
        <v/>
      </c>
      <c r="HS33" s="83" t="str">
        <f t="shared" ca="1" si="221"/>
        <v/>
      </c>
      <c r="HT33" s="83" t="str">
        <f t="shared" ca="1" si="221"/>
        <v/>
      </c>
      <c r="HU33" s="83" t="str">
        <f t="shared" ca="1" si="221"/>
        <v/>
      </c>
      <c r="HV33" s="83" t="str">
        <f t="shared" ca="1" si="221"/>
        <v/>
      </c>
      <c r="HW33" s="83" t="str">
        <f t="shared" ca="1" si="221"/>
        <v/>
      </c>
      <c r="HX33" s="83" t="str">
        <f t="shared" ca="1" si="221"/>
        <v/>
      </c>
      <c r="HY33" s="83" t="str">
        <f t="shared" ca="1" si="221"/>
        <v/>
      </c>
      <c r="HZ33" s="126" t="str">
        <f ca="1">IFERROR(IF(VLOOKUP(HZ$1,$A$7:$C$26,3,0),IF(ISNUMBER(HQ33),SUMIFS('Stats Coachs'!$F$3:$F$29,'Stats Coachs'!$C$3:$C$29,VLOOKUP(HZ$1,$A$7:$B$26,2,0)),""),""),"")</f>
        <v/>
      </c>
      <c r="IA33" s="83" t="str">
        <f t="shared" ca="1" si="222"/>
        <v/>
      </c>
      <c r="IB33" s="83" t="str">
        <f t="shared" ca="1" si="222"/>
        <v/>
      </c>
      <c r="IC33" s="83" t="str">
        <f t="shared" ca="1" si="222"/>
        <v/>
      </c>
      <c r="ID33" s="83" t="str">
        <f t="shared" ca="1" si="222"/>
        <v/>
      </c>
      <c r="IE33" s="83" t="str">
        <f t="shared" ca="1" si="222"/>
        <v/>
      </c>
      <c r="IF33" s="83" t="str">
        <f t="shared" ca="1" si="222"/>
        <v/>
      </c>
      <c r="IG33" s="83" t="str">
        <f t="shared" ca="1" si="222"/>
        <v/>
      </c>
      <c r="IH33" s="83" t="str">
        <f t="shared" ca="1" si="222"/>
        <v/>
      </c>
      <c r="II33" s="83" t="str">
        <f t="shared" ca="1" si="222"/>
        <v/>
      </c>
      <c r="IJ33" s="126" t="str">
        <f ca="1">IFERROR(IF(VLOOKUP(IJ$1,$A$7:$C$26,3,0),IF(ISNUMBER(IA33),SUMIFS('Stats Coachs'!$F$3:$F$29,'Stats Coachs'!$C$3:$C$29,VLOOKUP(IJ$1,$A$7:$B$26,2,0)),""),""),"")</f>
        <v/>
      </c>
    </row>
    <row r="34" spans="5:244" x14ac:dyDescent="0.2">
      <c r="E34" s="83">
        <v>31</v>
      </c>
      <c r="F34" s="86" t="str">
        <f t="shared" ca="1" si="180"/>
        <v>Max</v>
      </c>
      <c r="G34" s="83">
        <f t="shared" ca="1" si="170"/>
        <v>73</v>
      </c>
      <c r="H34" s="83">
        <f t="shared" ca="1" si="170"/>
        <v>48</v>
      </c>
      <c r="I34" s="83">
        <f t="shared" ca="1" si="170"/>
        <v>25</v>
      </c>
      <c r="J34" s="117">
        <f t="shared" ca="1" si="170"/>
        <v>4285</v>
      </c>
      <c r="K34" s="87">
        <f t="shared" ca="1" si="171"/>
        <v>58.5</v>
      </c>
      <c r="L34" s="83">
        <f t="shared" ca="1" si="172"/>
        <v>26</v>
      </c>
      <c r="M34" s="83">
        <f t="shared" ca="1" si="172"/>
        <v>7</v>
      </c>
      <c r="N34" s="83">
        <f t="shared" ca="1" si="172"/>
        <v>4</v>
      </c>
      <c r="O34" s="83">
        <f t="shared" ca="1" si="172"/>
        <v>0</v>
      </c>
      <c r="P34" s="114">
        <f t="shared" ca="1" si="173"/>
        <v>0.16704805491990846</v>
      </c>
      <c r="Q34" s="83">
        <f t="shared" ca="1" si="174"/>
        <v>5</v>
      </c>
      <c r="R34" s="114">
        <f t="shared" ca="1" si="175"/>
        <v>0.68224299065420557</v>
      </c>
      <c r="T34" s="88">
        <f ca="1">RANK(V34,$V$4:$V$98,0)+COUNTIFS($V$4:$V34,V34)-1</f>
        <v>83</v>
      </c>
      <c r="U34" s="84" t="str">
        <f>Listes!X34</f>
        <v>Fab</v>
      </c>
      <c r="V34" s="89" cm="1">
        <f t="array" aca="1" ref="V34" ca="1">INDEX($W34:$AG34,$C$2)</f>
        <v>5</v>
      </c>
      <c r="W34" s="83">
        <f t="shared" ca="1" si="176"/>
        <v>5</v>
      </c>
      <c r="X34" s="83">
        <f t="shared" ca="1" si="176"/>
        <v>4</v>
      </c>
      <c r="Y34" s="83">
        <f t="shared" ca="1" si="176"/>
        <v>1</v>
      </c>
      <c r="Z34" s="83">
        <f t="shared" ca="1" si="176"/>
        <v>340</v>
      </c>
      <c r="AA34" s="90">
        <f t="shared" ca="1" si="146"/>
        <v>68</v>
      </c>
      <c r="AB34" s="83">
        <f t="shared" ca="1" si="177"/>
        <v>0</v>
      </c>
      <c r="AC34" s="83">
        <f t="shared" ca="1" si="177"/>
        <v>0</v>
      </c>
      <c r="AD34" s="83">
        <f t="shared" ca="1" si="177"/>
        <v>0</v>
      </c>
      <c r="AE34" s="83">
        <f t="shared" ca="1" si="177"/>
        <v>0</v>
      </c>
      <c r="AF34" s="116">
        <f t="shared" ca="1" si="148"/>
        <v>1.1441647597254004E-2</v>
      </c>
      <c r="AG34" s="85">
        <f t="shared" ca="1" si="178"/>
        <v>1</v>
      </c>
      <c r="AH34" s="126">
        <f t="shared" ca="1" si="179"/>
        <v>18</v>
      </c>
      <c r="AI34" s="83" t="str">
        <f t="shared" ref="AI34:AQ43" ca="1" si="223">IFERROR(IF(VLOOKUP(AI$1,$A$6:$C$26,3,0),VLOOKUP($U34,INDIRECT("'"&amp;SUBSTITUTE(VLOOKUP(AI$1,$A$6:$C$26,2,0),"Saison","Stats",1)&amp;"'!$A:$J"),AI$2,0),""),"")</f>
        <v/>
      </c>
      <c r="AJ34" s="83" t="str">
        <f t="shared" ca="1" si="223"/>
        <v/>
      </c>
      <c r="AK34" s="83" t="str">
        <f t="shared" ca="1" si="223"/>
        <v/>
      </c>
      <c r="AL34" s="83" t="str">
        <f t="shared" ca="1" si="223"/>
        <v/>
      </c>
      <c r="AM34" s="83" t="str">
        <f t="shared" ca="1" si="223"/>
        <v/>
      </c>
      <c r="AN34" s="83" t="str">
        <f t="shared" ca="1" si="223"/>
        <v/>
      </c>
      <c r="AO34" s="83" t="str">
        <f t="shared" ca="1" si="223"/>
        <v/>
      </c>
      <c r="AP34" s="83" t="str">
        <f t="shared" ca="1" si="223"/>
        <v/>
      </c>
      <c r="AQ34" s="83" t="str">
        <f t="shared" ca="1" si="223"/>
        <v/>
      </c>
      <c r="AR34" s="126" t="str">
        <f ca="1">IFERROR(IF(VLOOKUP(AR$1,$A$6:$C$26,3,0),IF(ISNUMBER(AI34),SUMIFS('Stats Coachs'!$F$2:$F$29,'Stats Coachs'!$C$2:$C$29,VLOOKUP(AR$1,$A$6:$B$26,2,0)),""),""),"")</f>
        <v/>
      </c>
      <c r="AS34" s="83" t="str">
        <f t="shared" ref="AS34:BA43" ca="1" si="224">IFERROR(IF(VLOOKUP(AS$1,$A$7:$C$26,3,0),VLOOKUP($U34,INDIRECT("'"&amp;SUBSTITUTE(VLOOKUP(AS$1,$A$7:$C$26,2,0),"Saison","Stats",1)&amp;"'!$A:$J"),AS$2,0),""),"")</f>
        <v/>
      </c>
      <c r="AT34" s="83" t="str">
        <f t="shared" ca="1" si="224"/>
        <v/>
      </c>
      <c r="AU34" s="83" t="str">
        <f t="shared" ca="1" si="224"/>
        <v/>
      </c>
      <c r="AV34" s="83" t="str">
        <f t="shared" ca="1" si="224"/>
        <v/>
      </c>
      <c r="AW34" s="83" t="str">
        <f t="shared" ca="1" si="224"/>
        <v/>
      </c>
      <c r="AX34" s="83" t="str">
        <f t="shared" ca="1" si="224"/>
        <v/>
      </c>
      <c r="AY34" s="83" t="str">
        <f t="shared" ca="1" si="224"/>
        <v/>
      </c>
      <c r="AZ34" s="83" t="str">
        <f t="shared" ca="1" si="224"/>
        <v/>
      </c>
      <c r="BA34" s="83" t="str">
        <f t="shared" ca="1" si="224"/>
        <v/>
      </c>
      <c r="BB34" s="126" t="str">
        <f ca="1">IFERROR(IF(VLOOKUP(BB$1,$A$7:$C$26,3,0),IF(ISNUMBER(AS34),SUMIFS('Stats Coachs'!$F$3:$F$29,'Stats Coachs'!$C$3:$C$29,VLOOKUP(BB$1,$A$7:$B$26,2,0)),""),""),"")</f>
        <v/>
      </c>
      <c r="BC34" s="83" t="str">
        <f t="shared" ref="BC34:BK43" ca="1" si="225">IFERROR(IF(VLOOKUP(BC$1,$A$7:$C$26,3,0),VLOOKUP($U34,INDIRECT("'"&amp;SUBSTITUTE(VLOOKUP(BC$1,$A$7:$C$26,2,0),"Saison","Stats",1)&amp;"'!$A:$J"),BC$2,0),""),"")</f>
        <v/>
      </c>
      <c r="BD34" s="83" t="str">
        <f t="shared" ca="1" si="225"/>
        <v/>
      </c>
      <c r="BE34" s="83" t="str">
        <f t="shared" ca="1" si="225"/>
        <v/>
      </c>
      <c r="BF34" s="83" t="str">
        <f t="shared" ca="1" si="225"/>
        <v/>
      </c>
      <c r="BG34" s="83" t="str">
        <f t="shared" ca="1" si="225"/>
        <v/>
      </c>
      <c r="BH34" s="83" t="str">
        <f t="shared" ca="1" si="225"/>
        <v/>
      </c>
      <c r="BI34" s="83" t="str">
        <f t="shared" ca="1" si="225"/>
        <v/>
      </c>
      <c r="BJ34" s="83" t="str">
        <f t="shared" ca="1" si="225"/>
        <v/>
      </c>
      <c r="BK34" s="83" t="str">
        <f t="shared" ca="1" si="225"/>
        <v/>
      </c>
      <c r="BL34" s="126" t="str">
        <f ca="1">IFERROR(IF(VLOOKUP(BL$1,$A$7:$C$26,3,0),IF(ISNUMBER(BC34),SUMIFS('Stats Coachs'!$F$3:$F$29,'Stats Coachs'!$C$3:$C$29,VLOOKUP(BL$1,$A$7:$B$26,2,0)),""),""),"")</f>
        <v/>
      </c>
      <c r="BM34" s="83" t="str">
        <f t="shared" ref="BM34:BU43" ca="1" si="226">IFERROR(IF(VLOOKUP(BM$1,$A$7:$C$26,3,0),VLOOKUP($U34,INDIRECT("'"&amp;SUBSTITUTE(VLOOKUP(BM$1,$A$7:$C$26,2,0),"Saison","Stats",1)&amp;"'!$A:$J"),BM$2,0),""),"")</f>
        <v/>
      </c>
      <c r="BN34" s="83" t="str">
        <f t="shared" ca="1" si="226"/>
        <v/>
      </c>
      <c r="BO34" s="83" t="str">
        <f t="shared" ca="1" si="226"/>
        <v/>
      </c>
      <c r="BP34" s="83" t="str">
        <f t="shared" ca="1" si="226"/>
        <v/>
      </c>
      <c r="BQ34" s="83" t="str">
        <f t="shared" ca="1" si="226"/>
        <v/>
      </c>
      <c r="BR34" s="83" t="str">
        <f t="shared" ca="1" si="226"/>
        <v/>
      </c>
      <c r="BS34" s="83" t="str">
        <f t="shared" ca="1" si="226"/>
        <v/>
      </c>
      <c r="BT34" s="83" t="str">
        <f t="shared" ca="1" si="226"/>
        <v/>
      </c>
      <c r="BU34" s="83" t="str">
        <f t="shared" ca="1" si="226"/>
        <v/>
      </c>
      <c r="BV34" s="126" t="str">
        <f ca="1">IFERROR(IF(VLOOKUP(BV$1,$A$7:$C$26,3,0),IF(ISNUMBER(BM34),SUMIFS('Stats Coachs'!$F$3:$F$29,'Stats Coachs'!$C$3:$C$29,VLOOKUP(BV$1,$A$7:$B$26,2,0)),""),""),"")</f>
        <v/>
      </c>
      <c r="BW34" s="83" t="str">
        <f t="shared" ref="BW34:CE43" ca="1" si="227">IFERROR(IF(VLOOKUP(BW$1,$A$7:$C$26,3,0),VLOOKUP($U34,INDIRECT("'"&amp;SUBSTITUTE(VLOOKUP(BW$1,$A$7:$C$26,2,0),"Saison","Stats",1)&amp;"'!$A:$J"),BW$2,0),""),"")</f>
        <v/>
      </c>
      <c r="BX34" s="83" t="str">
        <f t="shared" ca="1" si="227"/>
        <v/>
      </c>
      <c r="BY34" s="83" t="str">
        <f t="shared" ca="1" si="227"/>
        <v/>
      </c>
      <c r="BZ34" s="83" t="str">
        <f t="shared" ca="1" si="227"/>
        <v/>
      </c>
      <c r="CA34" s="83" t="str">
        <f t="shared" ca="1" si="227"/>
        <v/>
      </c>
      <c r="CB34" s="83" t="str">
        <f t="shared" ca="1" si="227"/>
        <v/>
      </c>
      <c r="CC34" s="83" t="str">
        <f t="shared" ca="1" si="227"/>
        <v/>
      </c>
      <c r="CD34" s="83" t="str">
        <f t="shared" ca="1" si="227"/>
        <v/>
      </c>
      <c r="CE34" s="83" t="str">
        <f t="shared" ca="1" si="227"/>
        <v/>
      </c>
      <c r="CF34" s="126" t="str">
        <f ca="1">IFERROR(IF(VLOOKUP(CF$1,$A$7:$C$26,3,0),IF(ISNUMBER(BW34),SUMIFS('Stats Coachs'!$F$3:$F$29,'Stats Coachs'!$C$3:$C$29,VLOOKUP(CF$1,$A$7:$B$26,2,0)),""),""),"")</f>
        <v/>
      </c>
      <c r="CG34" s="83" t="str">
        <f t="shared" ref="CG34:CO43" ca="1" si="228">IFERROR(IF(VLOOKUP(CG$1,$A$7:$C$26,3,0),VLOOKUP($U34,INDIRECT("'"&amp;SUBSTITUTE(VLOOKUP(CG$1,$A$7:$C$26,2,0),"Saison","Stats",1)&amp;"'!$A:$J"),CG$2,0),""),"")</f>
        <v/>
      </c>
      <c r="CH34" s="83" t="str">
        <f t="shared" ca="1" si="228"/>
        <v/>
      </c>
      <c r="CI34" s="83" t="str">
        <f t="shared" ca="1" si="228"/>
        <v/>
      </c>
      <c r="CJ34" s="83" t="str">
        <f t="shared" ca="1" si="228"/>
        <v/>
      </c>
      <c r="CK34" s="83" t="str">
        <f t="shared" ca="1" si="228"/>
        <v/>
      </c>
      <c r="CL34" s="83" t="str">
        <f t="shared" ca="1" si="228"/>
        <v/>
      </c>
      <c r="CM34" s="83" t="str">
        <f t="shared" ca="1" si="228"/>
        <v/>
      </c>
      <c r="CN34" s="83" t="str">
        <f t="shared" ca="1" si="228"/>
        <v/>
      </c>
      <c r="CO34" s="83" t="str">
        <f t="shared" ca="1" si="228"/>
        <v/>
      </c>
      <c r="CP34" s="126" t="str">
        <f ca="1">IFERROR(IF(VLOOKUP(CP$1,$A$7:$C$26,3,0),IF(ISNUMBER(CG34),SUMIFS('Stats Coachs'!$F$3:$F$29,'Stats Coachs'!$C$3:$C$29,VLOOKUP(CP$1,$A$7:$B$26,2,0)),""),""),"")</f>
        <v/>
      </c>
      <c r="CQ34" s="83" t="str">
        <f t="shared" ref="CQ34:CY43" ca="1" si="229">IFERROR(IF(VLOOKUP(CQ$1,$A$7:$C$26,3,0),VLOOKUP($U34,INDIRECT("'"&amp;SUBSTITUTE(VLOOKUP(CQ$1,$A$7:$C$26,2,0),"Saison","Stats",1)&amp;"'!$A:$J"),CQ$2,0),""),"")</f>
        <v/>
      </c>
      <c r="CR34" s="83" t="str">
        <f t="shared" ca="1" si="229"/>
        <v/>
      </c>
      <c r="CS34" s="83" t="str">
        <f t="shared" ca="1" si="229"/>
        <v/>
      </c>
      <c r="CT34" s="83" t="str">
        <f t="shared" ca="1" si="229"/>
        <v/>
      </c>
      <c r="CU34" s="83" t="str">
        <f t="shared" ca="1" si="229"/>
        <v/>
      </c>
      <c r="CV34" s="83" t="str">
        <f t="shared" ca="1" si="229"/>
        <v/>
      </c>
      <c r="CW34" s="83" t="str">
        <f t="shared" ca="1" si="229"/>
        <v/>
      </c>
      <c r="CX34" s="83" t="str">
        <f t="shared" ca="1" si="229"/>
        <v/>
      </c>
      <c r="CY34" s="83" t="str">
        <f t="shared" ca="1" si="229"/>
        <v/>
      </c>
      <c r="CZ34" s="126" t="str">
        <f ca="1">IFERROR(IF(VLOOKUP(CZ$1,$A$7:$C$26,3,0),IF(ISNUMBER(CQ34),SUMIFS('Stats Coachs'!$F$3:$F$29,'Stats Coachs'!$C$3:$C$29,VLOOKUP(CZ$1,$A$7:$B$26,2,0)),""),""),"")</f>
        <v/>
      </c>
      <c r="DA34" s="83" t="str">
        <f t="shared" ref="DA34:DI43" ca="1" si="230">IFERROR(IF(VLOOKUP(DA$1,$A$7:$C$26,3,0),VLOOKUP($U34,INDIRECT("'"&amp;SUBSTITUTE(VLOOKUP(DA$1,$A$7:$C$26,2,0),"Saison","Stats",1)&amp;"'!$A:$J"),DA$2,0),""),"")</f>
        <v/>
      </c>
      <c r="DB34" s="83" t="str">
        <f t="shared" ca="1" si="230"/>
        <v/>
      </c>
      <c r="DC34" s="83" t="str">
        <f t="shared" ca="1" si="230"/>
        <v/>
      </c>
      <c r="DD34" s="83" t="str">
        <f t="shared" ca="1" si="230"/>
        <v/>
      </c>
      <c r="DE34" s="83" t="str">
        <f t="shared" ca="1" si="230"/>
        <v/>
      </c>
      <c r="DF34" s="83" t="str">
        <f t="shared" ca="1" si="230"/>
        <v/>
      </c>
      <c r="DG34" s="83" t="str">
        <f t="shared" ca="1" si="230"/>
        <v/>
      </c>
      <c r="DH34" s="83" t="str">
        <f t="shared" ca="1" si="230"/>
        <v/>
      </c>
      <c r="DI34" s="83" t="str">
        <f t="shared" ca="1" si="230"/>
        <v/>
      </c>
      <c r="DJ34" s="126" t="str">
        <f ca="1">IFERROR(IF(VLOOKUP(DJ$1,$A$7:$C$26,3,0),IF(ISNUMBER(DA34),SUMIFS('Stats Coachs'!$F$3:$F$29,'Stats Coachs'!$C$3:$C$29,VLOOKUP(DJ$1,$A$7:$B$26,2,0)),""),""),"")</f>
        <v/>
      </c>
      <c r="DK34" s="83" t="str">
        <f t="shared" ref="DK34:DS43" ca="1" si="231">IFERROR(IF(VLOOKUP(DK$1,$A$7:$C$26,3,0),VLOOKUP($U34,INDIRECT("'"&amp;SUBSTITUTE(VLOOKUP(DK$1,$A$7:$C$26,2,0),"Saison","Stats",1)&amp;"'!$A:$J"),DK$2,0),""),"")</f>
        <v/>
      </c>
      <c r="DL34" s="83" t="str">
        <f t="shared" ca="1" si="231"/>
        <v/>
      </c>
      <c r="DM34" s="83" t="str">
        <f t="shared" ca="1" si="231"/>
        <v/>
      </c>
      <c r="DN34" s="83" t="str">
        <f t="shared" ca="1" si="231"/>
        <v/>
      </c>
      <c r="DO34" s="83" t="str">
        <f t="shared" ca="1" si="231"/>
        <v/>
      </c>
      <c r="DP34" s="83" t="str">
        <f t="shared" ca="1" si="231"/>
        <v/>
      </c>
      <c r="DQ34" s="83" t="str">
        <f t="shared" ca="1" si="231"/>
        <v/>
      </c>
      <c r="DR34" s="83" t="str">
        <f t="shared" ca="1" si="231"/>
        <v/>
      </c>
      <c r="DS34" s="83" t="str">
        <f t="shared" ca="1" si="231"/>
        <v/>
      </c>
      <c r="DT34" s="126" t="str">
        <f ca="1">IFERROR(IF(VLOOKUP(DT$1,$A$7:$C$26,3,0),IF(ISNUMBER(DK34),SUMIFS('Stats Coachs'!$F$3:$F$29,'Stats Coachs'!$C$3:$C$29,VLOOKUP(DT$1,$A$7:$B$26,2,0)),""),""),"")</f>
        <v/>
      </c>
      <c r="DU34" s="83" t="str">
        <f t="shared" ref="DU34:EC43" ca="1" si="232">IFERROR(IF(VLOOKUP(DU$1,$A$7:$C$26,3,0),VLOOKUP($U34,INDIRECT("'"&amp;SUBSTITUTE(VLOOKUP(DU$1,$A$7:$C$26,2,0),"Saison","Stats",1)&amp;"'!$A:$J"),DU$2,0),""),"")</f>
        <v/>
      </c>
      <c r="DV34" s="83" t="str">
        <f t="shared" ca="1" si="232"/>
        <v/>
      </c>
      <c r="DW34" s="83" t="str">
        <f t="shared" ca="1" si="232"/>
        <v/>
      </c>
      <c r="DX34" s="83" t="str">
        <f t="shared" ca="1" si="232"/>
        <v/>
      </c>
      <c r="DY34" s="83" t="str">
        <f t="shared" ca="1" si="232"/>
        <v/>
      </c>
      <c r="DZ34" s="83" t="str">
        <f t="shared" ca="1" si="232"/>
        <v/>
      </c>
      <c r="EA34" s="83" t="str">
        <f t="shared" ca="1" si="232"/>
        <v/>
      </c>
      <c r="EB34" s="83" t="str">
        <f t="shared" ca="1" si="232"/>
        <v/>
      </c>
      <c r="EC34" s="83" t="str">
        <f t="shared" ca="1" si="232"/>
        <v/>
      </c>
      <c r="ED34" s="126" t="str">
        <f ca="1">IFERROR(IF(VLOOKUP(ED$1,$A$7:$C$26,3,0),IF(ISNUMBER(DU34),SUMIFS('Stats Coachs'!$F$3:$F$29,'Stats Coachs'!$C$3:$C$29,VLOOKUP(ED$1,$A$7:$B$26,2,0)),""),""),"")</f>
        <v/>
      </c>
      <c r="EE34" s="83" t="str">
        <f t="shared" ref="EE34:EM43" ca="1" si="233">IFERROR(IF(VLOOKUP(EE$1,$A$7:$C$26,3,0),VLOOKUP($U34,INDIRECT("'"&amp;SUBSTITUTE(VLOOKUP(EE$1,$A$7:$C$26,2,0),"Saison","Stats",1)&amp;"'!$A:$J"),EE$2,0),""),"")</f>
        <v/>
      </c>
      <c r="EF34" s="83" t="str">
        <f t="shared" ca="1" si="233"/>
        <v/>
      </c>
      <c r="EG34" s="83" t="str">
        <f t="shared" ca="1" si="233"/>
        <v/>
      </c>
      <c r="EH34" s="83" t="str">
        <f t="shared" ca="1" si="233"/>
        <v/>
      </c>
      <c r="EI34" s="83" t="str">
        <f t="shared" ca="1" si="233"/>
        <v/>
      </c>
      <c r="EJ34" s="83" t="str">
        <f t="shared" ca="1" si="233"/>
        <v/>
      </c>
      <c r="EK34" s="83" t="str">
        <f t="shared" ca="1" si="233"/>
        <v/>
      </c>
      <c r="EL34" s="83" t="str">
        <f t="shared" ca="1" si="233"/>
        <v/>
      </c>
      <c r="EM34" s="83" t="str">
        <f t="shared" ca="1" si="233"/>
        <v/>
      </c>
      <c r="EN34" s="126" t="str">
        <f ca="1">IFERROR(IF(VLOOKUP(EN$1,$A$7:$C$26,3,0),IF(ISNUMBER(EE34),SUMIFS('Stats Coachs'!$F$3:$F$29,'Stats Coachs'!$C$3:$C$29,VLOOKUP(EN$1,$A$7:$B$26,2,0)),""),""),"")</f>
        <v/>
      </c>
      <c r="EO34" s="83" t="str">
        <f t="shared" ref="EO34:EW43" ca="1" si="234">IFERROR(IF(VLOOKUP(EO$1,$A$7:$C$26,3,0),VLOOKUP($U34,INDIRECT("'"&amp;SUBSTITUTE(VLOOKUP(EO$1,$A$7:$C$26,2,0),"Saison","Stats",1)&amp;"'!$A:$J"),EO$2,0),""),"")</f>
        <v/>
      </c>
      <c r="EP34" s="83" t="str">
        <f t="shared" ca="1" si="234"/>
        <v/>
      </c>
      <c r="EQ34" s="83" t="str">
        <f t="shared" ca="1" si="234"/>
        <v/>
      </c>
      <c r="ER34" s="83" t="str">
        <f t="shared" ca="1" si="234"/>
        <v/>
      </c>
      <c r="ES34" s="83" t="str">
        <f t="shared" ca="1" si="234"/>
        <v/>
      </c>
      <c r="ET34" s="83" t="str">
        <f t="shared" ca="1" si="234"/>
        <v/>
      </c>
      <c r="EU34" s="83" t="str">
        <f t="shared" ca="1" si="234"/>
        <v/>
      </c>
      <c r="EV34" s="83" t="str">
        <f t="shared" ca="1" si="234"/>
        <v/>
      </c>
      <c r="EW34" s="83" t="str">
        <f t="shared" ca="1" si="234"/>
        <v/>
      </c>
      <c r="EX34" s="126" t="str">
        <f ca="1">IFERROR(IF(VLOOKUP(EX$1,$A$7:$C$26,3,0),IF(ISNUMBER(EO34),SUMIFS('Stats Coachs'!$F$3:$F$29,'Stats Coachs'!$C$3:$C$29,VLOOKUP(EX$1,$A$7:$B$26,2,0)),""),""),"")</f>
        <v/>
      </c>
      <c r="EY34" s="83" t="str">
        <f t="shared" ref="EY34:FG43" ca="1" si="235">IFERROR(IF(VLOOKUP(EY$1,$A$7:$C$26,3,0),VLOOKUP($U34,INDIRECT("'"&amp;SUBSTITUTE(VLOOKUP(EY$1,$A$7:$C$26,2,0),"Saison","Stats",1)&amp;"'!$A:$J"),EY$2,0),""),"")</f>
        <v/>
      </c>
      <c r="EZ34" s="83" t="str">
        <f t="shared" ca="1" si="235"/>
        <v/>
      </c>
      <c r="FA34" s="83" t="str">
        <f t="shared" ca="1" si="235"/>
        <v/>
      </c>
      <c r="FB34" s="83" t="str">
        <f t="shared" ca="1" si="235"/>
        <v/>
      </c>
      <c r="FC34" s="83" t="str">
        <f t="shared" ca="1" si="235"/>
        <v/>
      </c>
      <c r="FD34" s="83" t="str">
        <f t="shared" ca="1" si="235"/>
        <v/>
      </c>
      <c r="FE34" s="83" t="str">
        <f t="shared" ca="1" si="235"/>
        <v/>
      </c>
      <c r="FF34" s="83" t="str">
        <f t="shared" ca="1" si="235"/>
        <v/>
      </c>
      <c r="FG34" s="83" t="str">
        <f t="shared" ca="1" si="235"/>
        <v/>
      </c>
      <c r="FH34" s="126" t="str">
        <f ca="1">IFERROR(IF(VLOOKUP(FH$1,$A$7:$C$26,3,0),IF(ISNUMBER(EY34),SUMIFS('Stats Coachs'!$F$3:$F$29,'Stats Coachs'!$C$3:$C$29,VLOOKUP(FH$1,$A$7:$B$26,2,0)),""),""),"")</f>
        <v/>
      </c>
      <c r="FI34" s="83" t="str">
        <f t="shared" ref="FI34:FQ43" ca="1" si="236">IFERROR(IF(VLOOKUP(FI$1,$A$7:$C$26,3,0),VLOOKUP($U34,INDIRECT("'"&amp;SUBSTITUTE(VLOOKUP(FI$1,$A$7:$C$26,2,0),"Saison","Stats",1)&amp;"'!$A:$J"),FI$2,0),""),"")</f>
        <v/>
      </c>
      <c r="FJ34" s="83" t="str">
        <f t="shared" ca="1" si="236"/>
        <v/>
      </c>
      <c r="FK34" s="83" t="str">
        <f t="shared" ca="1" si="236"/>
        <v/>
      </c>
      <c r="FL34" s="83" t="str">
        <f t="shared" ca="1" si="236"/>
        <v/>
      </c>
      <c r="FM34" s="83" t="str">
        <f t="shared" ca="1" si="236"/>
        <v/>
      </c>
      <c r="FN34" s="83" t="str">
        <f t="shared" ca="1" si="236"/>
        <v/>
      </c>
      <c r="FO34" s="83" t="str">
        <f t="shared" ca="1" si="236"/>
        <v/>
      </c>
      <c r="FP34" s="83" t="str">
        <f t="shared" ca="1" si="236"/>
        <v/>
      </c>
      <c r="FQ34" s="83" t="str">
        <f t="shared" ca="1" si="236"/>
        <v/>
      </c>
      <c r="FR34" s="126" t="str">
        <f ca="1">IFERROR(IF(VLOOKUP(FR$1,$A$7:$C$26,3,0),IF(ISNUMBER(FI34),SUMIFS('Stats Coachs'!$F$3:$F$29,'Stats Coachs'!$C$3:$C$29,VLOOKUP(FR$1,$A$7:$B$26,2,0)),""),""),"")</f>
        <v/>
      </c>
      <c r="FS34" s="83" t="str">
        <f t="shared" ref="FS34:GA43" ca="1" si="237">IFERROR(IF(VLOOKUP(FS$1,$A$7:$C$26,3,0),VLOOKUP($U34,INDIRECT("'"&amp;SUBSTITUTE(VLOOKUP(FS$1,$A$7:$C$26,2,0),"Saison","Stats",1)&amp;"'!$A:$J"),FS$2,0),""),"")</f>
        <v/>
      </c>
      <c r="FT34" s="83" t="str">
        <f t="shared" ca="1" si="237"/>
        <v/>
      </c>
      <c r="FU34" s="83" t="str">
        <f t="shared" ca="1" si="237"/>
        <v/>
      </c>
      <c r="FV34" s="83" t="str">
        <f t="shared" ca="1" si="237"/>
        <v/>
      </c>
      <c r="FW34" s="83" t="str">
        <f t="shared" ca="1" si="237"/>
        <v/>
      </c>
      <c r="FX34" s="83" t="str">
        <f t="shared" ca="1" si="237"/>
        <v/>
      </c>
      <c r="FY34" s="83" t="str">
        <f t="shared" ca="1" si="237"/>
        <v/>
      </c>
      <c r="FZ34" s="83" t="str">
        <f t="shared" ca="1" si="237"/>
        <v/>
      </c>
      <c r="GA34" s="83" t="str">
        <f t="shared" ca="1" si="237"/>
        <v/>
      </c>
      <c r="GB34" s="126" t="str">
        <f ca="1">IFERROR(IF(VLOOKUP(GB$1,$A$7:$C$26,3,0),IF(ISNUMBER(FS34),SUMIFS('Stats Coachs'!$F$3:$F$29,'Stats Coachs'!$C$3:$C$29,VLOOKUP(GB$1,$A$7:$B$26,2,0)),""),""),"")</f>
        <v/>
      </c>
      <c r="GC34" s="83" t="str">
        <f t="shared" ref="GC34:GK43" ca="1" si="238">IFERROR(IF(VLOOKUP(GC$1,$A$7:$C$26,3,0),VLOOKUP($U34,INDIRECT("'"&amp;SUBSTITUTE(VLOOKUP(GC$1,$A$7:$C$26,2,0),"Saison","Stats",1)&amp;"'!$A:$J"),GC$2,0),""),"")</f>
        <v/>
      </c>
      <c r="GD34" s="83" t="str">
        <f t="shared" ca="1" si="238"/>
        <v/>
      </c>
      <c r="GE34" s="83" t="str">
        <f t="shared" ca="1" si="238"/>
        <v/>
      </c>
      <c r="GF34" s="83" t="str">
        <f t="shared" ca="1" si="238"/>
        <v/>
      </c>
      <c r="GG34" s="83" t="str">
        <f t="shared" ca="1" si="238"/>
        <v/>
      </c>
      <c r="GH34" s="83" t="str">
        <f t="shared" ca="1" si="238"/>
        <v/>
      </c>
      <c r="GI34" s="83" t="str">
        <f t="shared" ca="1" si="238"/>
        <v/>
      </c>
      <c r="GJ34" s="83" t="str">
        <f t="shared" ca="1" si="238"/>
        <v/>
      </c>
      <c r="GK34" s="83" t="str">
        <f t="shared" ca="1" si="238"/>
        <v/>
      </c>
      <c r="GL34" s="126" t="str">
        <f ca="1">IFERROR(IF(VLOOKUP(GL$1,$A$7:$C$26,3,0),IF(ISNUMBER(GC34),SUMIFS('Stats Coachs'!$F$3:$F$29,'Stats Coachs'!$C$3:$C$29,VLOOKUP(GL$1,$A$7:$B$26,2,0)),""),""),"")</f>
        <v/>
      </c>
      <c r="GM34" s="83" t="str">
        <f t="shared" ref="GM34:GU43" ca="1" si="239">IFERROR(IF(VLOOKUP(GM$1,$A$7:$C$26,3,0),VLOOKUP($U34,INDIRECT("'"&amp;SUBSTITUTE(VLOOKUP(GM$1,$A$7:$C$26,2,0),"Saison","Stats",1)&amp;"'!$A:$J"),GM$2,0),""),"")</f>
        <v/>
      </c>
      <c r="GN34" s="83" t="str">
        <f t="shared" ca="1" si="239"/>
        <v/>
      </c>
      <c r="GO34" s="83" t="str">
        <f t="shared" ca="1" si="239"/>
        <v/>
      </c>
      <c r="GP34" s="83" t="str">
        <f t="shared" ca="1" si="239"/>
        <v/>
      </c>
      <c r="GQ34" s="83" t="str">
        <f t="shared" ca="1" si="239"/>
        <v/>
      </c>
      <c r="GR34" s="83" t="str">
        <f t="shared" ca="1" si="239"/>
        <v/>
      </c>
      <c r="GS34" s="83" t="str">
        <f t="shared" ca="1" si="239"/>
        <v/>
      </c>
      <c r="GT34" s="83" t="str">
        <f t="shared" ca="1" si="239"/>
        <v/>
      </c>
      <c r="GU34" s="83" t="str">
        <f t="shared" ca="1" si="239"/>
        <v/>
      </c>
      <c r="GV34" s="126" t="str">
        <f ca="1">IFERROR(IF(VLOOKUP(GV$1,$A$7:$C$26,3,0),IF(ISNUMBER(GM34),SUMIFS('Stats Coachs'!$F$3:$F$29,'Stats Coachs'!$C$3:$C$29,VLOOKUP(GV$1,$A$7:$B$26,2,0)),""),""),"")</f>
        <v/>
      </c>
      <c r="GW34" s="83" t="str">
        <f t="shared" ref="GW34:HE43" ca="1" si="240">IFERROR(IF(VLOOKUP(GW$1,$A$7:$C$26,3,0),VLOOKUP($U34,INDIRECT("'"&amp;SUBSTITUTE(VLOOKUP(GW$1,$A$7:$C$26,2,0),"Saison","Stats",1)&amp;"'!$A:$J"),GW$2,0),""),"")</f>
        <v/>
      </c>
      <c r="GX34" s="83" t="str">
        <f t="shared" ca="1" si="240"/>
        <v/>
      </c>
      <c r="GY34" s="83" t="str">
        <f t="shared" ca="1" si="240"/>
        <v/>
      </c>
      <c r="GZ34" s="83" t="str">
        <f t="shared" ca="1" si="240"/>
        <v/>
      </c>
      <c r="HA34" s="83" t="str">
        <f t="shared" ca="1" si="240"/>
        <v/>
      </c>
      <c r="HB34" s="83" t="str">
        <f t="shared" ca="1" si="240"/>
        <v/>
      </c>
      <c r="HC34" s="83" t="str">
        <f t="shared" ca="1" si="240"/>
        <v/>
      </c>
      <c r="HD34" s="83" t="str">
        <f t="shared" ca="1" si="240"/>
        <v/>
      </c>
      <c r="HE34" s="83" t="str">
        <f t="shared" ca="1" si="240"/>
        <v/>
      </c>
      <c r="HF34" s="126" t="str">
        <f ca="1">IFERROR(IF(VLOOKUP(HF$1,$A$7:$C$26,3,0),IF(ISNUMBER(GW34),SUMIFS('Stats Coachs'!$F$3:$F$29,'Stats Coachs'!$C$3:$C$29,VLOOKUP(HF$1,$A$7:$B$26,2,0)),""),""),"")</f>
        <v/>
      </c>
      <c r="HG34" s="83" t="str">
        <f t="shared" ref="HG34:HO43" ca="1" si="241">IFERROR(IF(VLOOKUP(HG$1,$A$7:$C$26,3,0),VLOOKUP($U34,INDIRECT("'"&amp;SUBSTITUTE(VLOOKUP(HG$1,$A$7:$C$26,2,0),"Saison","Stats",1)&amp;"'!$A:$J"),HG$2,0),""),"")</f>
        <v/>
      </c>
      <c r="HH34" s="83" t="str">
        <f t="shared" ca="1" si="241"/>
        <v/>
      </c>
      <c r="HI34" s="83" t="str">
        <f t="shared" ca="1" si="241"/>
        <v/>
      </c>
      <c r="HJ34" s="83" t="str">
        <f t="shared" ca="1" si="241"/>
        <v/>
      </c>
      <c r="HK34" s="83" t="str">
        <f t="shared" ca="1" si="241"/>
        <v/>
      </c>
      <c r="HL34" s="83" t="str">
        <f t="shared" ca="1" si="241"/>
        <v/>
      </c>
      <c r="HM34" s="83" t="str">
        <f t="shared" ca="1" si="241"/>
        <v/>
      </c>
      <c r="HN34" s="83" t="str">
        <f t="shared" ca="1" si="241"/>
        <v/>
      </c>
      <c r="HO34" s="83" t="str">
        <f t="shared" ca="1" si="241"/>
        <v/>
      </c>
      <c r="HP34" s="126" t="str">
        <f ca="1">IFERROR(IF(VLOOKUP(HP$1,$A$7:$C$26,3,0),IF(ISNUMBER(HG34),SUMIFS('Stats Coachs'!$F$3:$F$29,'Stats Coachs'!$C$3:$C$29,VLOOKUP(HP$1,$A$7:$B$26,2,0)),""),""),"")</f>
        <v/>
      </c>
      <c r="HQ34" s="83" t="str">
        <f t="shared" ref="HQ34:HY43" ca="1" si="242">IFERROR(IF(VLOOKUP(HQ$1,$A$7:$C$26,3,0),VLOOKUP($U34,INDIRECT("'"&amp;SUBSTITUTE(VLOOKUP(HQ$1,$A$7:$C$26,2,0),"Saison","Stats",1)&amp;"'!$A:$J"),HQ$2,0),""),"")</f>
        <v/>
      </c>
      <c r="HR34" s="83" t="str">
        <f t="shared" ca="1" si="242"/>
        <v/>
      </c>
      <c r="HS34" s="83" t="str">
        <f t="shared" ca="1" si="242"/>
        <v/>
      </c>
      <c r="HT34" s="83" t="str">
        <f t="shared" ca="1" si="242"/>
        <v/>
      </c>
      <c r="HU34" s="83" t="str">
        <f t="shared" ca="1" si="242"/>
        <v/>
      </c>
      <c r="HV34" s="83" t="str">
        <f t="shared" ca="1" si="242"/>
        <v/>
      </c>
      <c r="HW34" s="83" t="str">
        <f t="shared" ca="1" si="242"/>
        <v/>
      </c>
      <c r="HX34" s="83" t="str">
        <f t="shared" ca="1" si="242"/>
        <v/>
      </c>
      <c r="HY34" s="83" t="str">
        <f t="shared" ca="1" si="242"/>
        <v/>
      </c>
      <c r="HZ34" s="126" t="str">
        <f ca="1">IFERROR(IF(VLOOKUP(HZ$1,$A$7:$C$26,3,0),IF(ISNUMBER(HQ34),SUMIFS('Stats Coachs'!$F$3:$F$29,'Stats Coachs'!$C$3:$C$29,VLOOKUP(HZ$1,$A$7:$B$26,2,0)),""),""),"")</f>
        <v/>
      </c>
      <c r="IA34" s="83">
        <f t="shared" ref="IA34:II43" ca="1" si="243">IFERROR(IF(VLOOKUP(IA$1,$A$7:$C$26,3,0),VLOOKUP($U34,INDIRECT("'"&amp;SUBSTITUTE(VLOOKUP(IA$1,$A$7:$C$26,2,0),"Saison","Stats",1)&amp;"'!$A:$J"),IA$2,0),""),"")</f>
        <v>5</v>
      </c>
      <c r="IB34" s="83">
        <f t="shared" ca="1" si="243"/>
        <v>4</v>
      </c>
      <c r="IC34" s="83">
        <f t="shared" ca="1" si="243"/>
        <v>1</v>
      </c>
      <c r="ID34" s="83">
        <f t="shared" ca="1" si="243"/>
        <v>340</v>
      </c>
      <c r="IE34" s="83">
        <f t="shared" ca="1" si="243"/>
        <v>68</v>
      </c>
      <c r="IF34" s="83">
        <f t="shared" ca="1" si="243"/>
        <v>0</v>
      </c>
      <c r="IG34" s="83">
        <f t="shared" ca="1" si="243"/>
        <v>0</v>
      </c>
      <c r="IH34" s="83">
        <f t="shared" ca="1" si="243"/>
        <v>0</v>
      </c>
      <c r="II34" s="83">
        <f t="shared" ca="1" si="243"/>
        <v>0</v>
      </c>
      <c r="IJ34" s="126">
        <f ca="1">IFERROR(IF(VLOOKUP(IJ$1,$A$7:$C$26,3,0),IF(ISNUMBER(IA34),SUMIFS('Stats Coachs'!$F$3:$F$29,'Stats Coachs'!$C$3:$C$29,VLOOKUP(IJ$1,$A$7:$B$26,2,0)),""),""),"")</f>
        <v>18</v>
      </c>
    </row>
    <row r="35" spans="5:244" x14ac:dyDescent="0.2">
      <c r="E35" s="83">
        <v>32</v>
      </c>
      <c r="F35" s="86" t="str">
        <f t="shared" ca="1" si="180"/>
        <v>Kevin</v>
      </c>
      <c r="G35" s="83">
        <f t="shared" ca="1" si="170"/>
        <v>72</v>
      </c>
      <c r="H35" s="83">
        <f t="shared" ca="1" si="170"/>
        <v>56</v>
      </c>
      <c r="I35" s="83">
        <f t="shared" ca="1" si="170"/>
        <v>16</v>
      </c>
      <c r="J35" s="117">
        <f t="shared" ca="1" si="170"/>
        <v>5550</v>
      </c>
      <c r="K35" s="87">
        <f t="shared" ca="1" si="171"/>
        <v>77</v>
      </c>
      <c r="L35" s="83">
        <f t="shared" ca="1" si="172"/>
        <v>3</v>
      </c>
      <c r="M35" s="83">
        <f t="shared" ca="1" si="172"/>
        <v>2</v>
      </c>
      <c r="N35" s="83">
        <f t="shared" ca="1" si="172"/>
        <v>7</v>
      </c>
      <c r="O35" s="83">
        <f t="shared" ca="1" si="172"/>
        <v>0</v>
      </c>
      <c r="P35" s="114">
        <f t="shared" ca="1" si="173"/>
        <v>0.16475972540045766</v>
      </c>
      <c r="Q35" s="83">
        <f t="shared" ca="1" si="174"/>
        <v>5</v>
      </c>
      <c r="R35" s="114">
        <f t="shared" ca="1" si="175"/>
        <v>0.58064516129032262</v>
      </c>
      <c r="T35" s="88">
        <f ca="1">RANK(V35,$V$4:$V$98,0)+COUNTIFS($V$4:$V35,V35)-1</f>
        <v>78</v>
      </c>
      <c r="U35" s="84" t="str">
        <f>Listes!X35</f>
        <v>Fabio</v>
      </c>
      <c r="V35" s="89" cm="1">
        <f t="array" aca="1" ref="V35" ca="1">INDEX($W35:$AG35,$C$2)</f>
        <v>8</v>
      </c>
      <c r="W35" s="83">
        <f t="shared" ca="1" si="176"/>
        <v>8</v>
      </c>
      <c r="X35" s="83">
        <f t="shared" ca="1" si="176"/>
        <v>5</v>
      </c>
      <c r="Y35" s="83">
        <f t="shared" ca="1" si="176"/>
        <v>3</v>
      </c>
      <c r="Z35" s="83">
        <f t="shared" ca="1" si="176"/>
        <v>450</v>
      </c>
      <c r="AA35" s="90">
        <f t="shared" ca="1" si="146"/>
        <v>56.25</v>
      </c>
      <c r="AB35" s="83">
        <f t="shared" ca="1" si="177"/>
        <v>0</v>
      </c>
      <c r="AC35" s="83">
        <f t="shared" ca="1" si="177"/>
        <v>0</v>
      </c>
      <c r="AD35" s="83">
        <f t="shared" ca="1" si="177"/>
        <v>2</v>
      </c>
      <c r="AE35" s="83">
        <f t="shared" ca="1" si="177"/>
        <v>1</v>
      </c>
      <c r="AF35" s="116">
        <f t="shared" ca="1" si="148"/>
        <v>1.8306636155606407E-2</v>
      </c>
      <c r="AG35" s="85">
        <f t="shared" ca="1" si="178"/>
        <v>1</v>
      </c>
      <c r="AH35" s="126">
        <f t="shared" ca="1" si="179"/>
        <v>20</v>
      </c>
      <c r="AI35" s="83">
        <f t="shared" ca="1" si="223"/>
        <v>8</v>
      </c>
      <c r="AJ35" s="83">
        <f t="shared" ca="1" si="223"/>
        <v>5</v>
      </c>
      <c r="AK35" s="83">
        <f t="shared" ca="1" si="223"/>
        <v>3</v>
      </c>
      <c r="AL35" s="83">
        <f t="shared" ca="1" si="223"/>
        <v>450</v>
      </c>
      <c r="AM35" s="83">
        <f t="shared" ca="1" si="223"/>
        <v>56</v>
      </c>
      <c r="AN35" s="83">
        <f t="shared" ca="1" si="223"/>
        <v>0</v>
      </c>
      <c r="AO35" s="83">
        <f t="shared" ca="1" si="223"/>
        <v>0</v>
      </c>
      <c r="AP35" s="83">
        <f t="shared" ca="1" si="223"/>
        <v>2</v>
      </c>
      <c r="AQ35" s="83">
        <f t="shared" ca="1" si="223"/>
        <v>1</v>
      </c>
      <c r="AR35" s="126">
        <f ca="1">IFERROR(IF(VLOOKUP(AR$1,$A$6:$C$26,3,0),IF(ISNUMBER(AI35),SUMIFS('Stats Coachs'!$F$2:$F$29,'Stats Coachs'!$C$2:$C$29,VLOOKUP(AR$1,$A$6:$B$26,2,0)),""),""),"")</f>
        <v>20</v>
      </c>
      <c r="AS35" s="83" t="str">
        <f t="shared" ca="1" si="224"/>
        <v/>
      </c>
      <c r="AT35" s="83" t="str">
        <f t="shared" ca="1" si="224"/>
        <v/>
      </c>
      <c r="AU35" s="83" t="str">
        <f t="shared" ca="1" si="224"/>
        <v/>
      </c>
      <c r="AV35" s="83" t="str">
        <f t="shared" ca="1" si="224"/>
        <v/>
      </c>
      <c r="AW35" s="83" t="str">
        <f t="shared" ca="1" si="224"/>
        <v/>
      </c>
      <c r="AX35" s="83" t="str">
        <f t="shared" ca="1" si="224"/>
        <v/>
      </c>
      <c r="AY35" s="83" t="str">
        <f t="shared" ca="1" si="224"/>
        <v/>
      </c>
      <c r="AZ35" s="83" t="str">
        <f t="shared" ca="1" si="224"/>
        <v/>
      </c>
      <c r="BA35" s="83" t="str">
        <f t="shared" ca="1" si="224"/>
        <v/>
      </c>
      <c r="BB35" s="126" t="str">
        <f ca="1">IFERROR(IF(VLOOKUP(BB$1,$A$7:$C$26,3,0),IF(ISNUMBER(AS35),SUMIFS('Stats Coachs'!$F$3:$F$29,'Stats Coachs'!$C$3:$C$29,VLOOKUP(BB$1,$A$7:$B$26,2,0)),""),""),"")</f>
        <v/>
      </c>
      <c r="BC35" s="83" t="str">
        <f t="shared" ca="1" si="225"/>
        <v/>
      </c>
      <c r="BD35" s="83" t="str">
        <f t="shared" ca="1" si="225"/>
        <v/>
      </c>
      <c r="BE35" s="83" t="str">
        <f t="shared" ca="1" si="225"/>
        <v/>
      </c>
      <c r="BF35" s="83" t="str">
        <f t="shared" ca="1" si="225"/>
        <v/>
      </c>
      <c r="BG35" s="83" t="str">
        <f t="shared" ca="1" si="225"/>
        <v/>
      </c>
      <c r="BH35" s="83" t="str">
        <f t="shared" ca="1" si="225"/>
        <v/>
      </c>
      <c r="BI35" s="83" t="str">
        <f t="shared" ca="1" si="225"/>
        <v/>
      </c>
      <c r="BJ35" s="83" t="str">
        <f t="shared" ca="1" si="225"/>
        <v/>
      </c>
      <c r="BK35" s="83" t="str">
        <f t="shared" ca="1" si="225"/>
        <v/>
      </c>
      <c r="BL35" s="126" t="str">
        <f ca="1">IFERROR(IF(VLOOKUP(BL$1,$A$7:$C$26,3,0),IF(ISNUMBER(BC35),SUMIFS('Stats Coachs'!$F$3:$F$29,'Stats Coachs'!$C$3:$C$29,VLOOKUP(BL$1,$A$7:$B$26,2,0)),""),""),"")</f>
        <v/>
      </c>
      <c r="BM35" s="83" t="str">
        <f t="shared" ca="1" si="226"/>
        <v/>
      </c>
      <c r="BN35" s="83" t="str">
        <f t="shared" ca="1" si="226"/>
        <v/>
      </c>
      <c r="BO35" s="83" t="str">
        <f t="shared" ca="1" si="226"/>
        <v/>
      </c>
      <c r="BP35" s="83" t="str">
        <f t="shared" ca="1" si="226"/>
        <v/>
      </c>
      <c r="BQ35" s="83" t="str">
        <f t="shared" ca="1" si="226"/>
        <v/>
      </c>
      <c r="BR35" s="83" t="str">
        <f t="shared" ca="1" si="226"/>
        <v/>
      </c>
      <c r="BS35" s="83" t="str">
        <f t="shared" ca="1" si="226"/>
        <v/>
      </c>
      <c r="BT35" s="83" t="str">
        <f t="shared" ca="1" si="226"/>
        <v/>
      </c>
      <c r="BU35" s="83" t="str">
        <f t="shared" ca="1" si="226"/>
        <v/>
      </c>
      <c r="BV35" s="126" t="str">
        <f ca="1">IFERROR(IF(VLOOKUP(BV$1,$A$7:$C$26,3,0),IF(ISNUMBER(BM35),SUMIFS('Stats Coachs'!$F$3:$F$29,'Stats Coachs'!$C$3:$C$29,VLOOKUP(BV$1,$A$7:$B$26,2,0)),""),""),"")</f>
        <v/>
      </c>
      <c r="BW35" s="83" t="str">
        <f t="shared" ca="1" si="227"/>
        <v/>
      </c>
      <c r="BX35" s="83" t="str">
        <f t="shared" ca="1" si="227"/>
        <v/>
      </c>
      <c r="BY35" s="83" t="str">
        <f t="shared" ca="1" si="227"/>
        <v/>
      </c>
      <c r="BZ35" s="83" t="str">
        <f t="shared" ca="1" si="227"/>
        <v/>
      </c>
      <c r="CA35" s="83" t="str">
        <f t="shared" ca="1" si="227"/>
        <v/>
      </c>
      <c r="CB35" s="83" t="str">
        <f t="shared" ca="1" si="227"/>
        <v/>
      </c>
      <c r="CC35" s="83" t="str">
        <f t="shared" ca="1" si="227"/>
        <v/>
      </c>
      <c r="CD35" s="83" t="str">
        <f t="shared" ca="1" si="227"/>
        <v/>
      </c>
      <c r="CE35" s="83" t="str">
        <f t="shared" ca="1" si="227"/>
        <v/>
      </c>
      <c r="CF35" s="126" t="str">
        <f ca="1">IFERROR(IF(VLOOKUP(CF$1,$A$7:$C$26,3,0),IF(ISNUMBER(BW35),SUMIFS('Stats Coachs'!$F$3:$F$29,'Stats Coachs'!$C$3:$C$29,VLOOKUP(CF$1,$A$7:$B$26,2,0)),""),""),"")</f>
        <v/>
      </c>
      <c r="CG35" s="83" t="str">
        <f t="shared" ca="1" si="228"/>
        <v/>
      </c>
      <c r="CH35" s="83" t="str">
        <f t="shared" ca="1" si="228"/>
        <v/>
      </c>
      <c r="CI35" s="83" t="str">
        <f t="shared" ca="1" si="228"/>
        <v/>
      </c>
      <c r="CJ35" s="83" t="str">
        <f t="shared" ca="1" si="228"/>
        <v/>
      </c>
      <c r="CK35" s="83" t="str">
        <f t="shared" ca="1" si="228"/>
        <v/>
      </c>
      <c r="CL35" s="83" t="str">
        <f t="shared" ca="1" si="228"/>
        <v/>
      </c>
      <c r="CM35" s="83" t="str">
        <f t="shared" ca="1" si="228"/>
        <v/>
      </c>
      <c r="CN35" s="83" t="str">
        <f t="shared" ca="1" si="228"/>
        <v/>
      </c>
      <c r="CO35" s="83" t="str">
        <f t="shared" ca="1" si="228"/>
        <v/>
      </c>
      <c r="CP35" s="126" t="str">
        <f ca="1">IFERROR(IF(VLOOKUP(CP$1,$A$7:$C$26,3,0),IF(ISNUMBER(CG35),SUMIFS('Stats Coachs'!$F$3:$F$29,'Stats Coachs'!$C$3:$C$29,VLOOKUP(CP$1,$A$7:$B$26,2,0)),""),""),"")</f>
        <v/>
      </c>
      <c r="CQ35" s="83" t="str">
        <f t="shared" ca="1" si="229"/>
        <v/>
      </c>
      <c r="CR35" s="83" t="str">
        <f t="shared" ca="1" si="229"/>
        <v/>
      </c>
      <c r="CS35" s="83" t="str">
        <f t="shared" ca="1" si="229"/>
        <v/>
      </c>
      <c r="CT35" s="83" t="str">
        <f t="shared" ca="1" si="229"/>
        <v/>
      </c>
      <c r="CU35" s="83" t="str">
        <f t="shared" ca="1" si="229"/>
        <v/>
      </c>
      <c r="CV35" s="83" t="str">
        <f t="shared" ca="1" si="229"/>
        <v/>
      </c>
      <c r="CW35" s="83" t="str">
        <f t="shared" ca="1" si="229"/>
        <v/>
      </c>
      <c r="CX35" s="83" t="str">
        <f t="shared" ca="1" si="229"/>
        <v/>
      </c>
      <c r="CY35" s="83" t="str">
        <f t="shared" ca="1" si="229"/>
        <v/>
      </c>
      <c r="CZ35" s="126" t="str">
        <f ca="1">IFERROR(IF(VLOOKUP(CZ$1,$A$7:$C$26,3,0),IF(ISNUMBER(CQ35),SUMIFS('Stats Coachs'!$F$3:$F$29,'Stats Coachs'!$C$3:$C$29,VLOOKUP(CZ$1,$A$7:$B$26,2,0)),""),""),"")</f>
        <v/>
      </c>
      <c r="DA35" s="83" t="str">
        <f t="shared" ca="1" si="230"/>
        <v/>
      </c>
      <c r="DB35" s="83" t="str">
        <f t="shared" ca="1" si="230"/>
        <v/>
      </c>
      <c r="DC35" s="83" t="str">
        <f t="shared" ca="1" si="230"/>
        <v/>
      </c>
      <c r="DD35" s="83" t="str">
        <f t="shared" ca="1" si="230"/>
        <v/>
      </c>
      <c r="DE35" s="83" t="str">
        <f t="shared" ca="1" si="230"/>
        <v/>
      </c>
      <c r="DF35" s="83" t="str">
        <f t="shared" ca="1" si="230"/>
        <v/>
      </c>
      <c r="DG35" s="83" t="str">
        <f t="shared" ca="1" si="230"/>
        <v/>
      </c>
      <c r="DH35" s="83" t="str">
        <f t="shared" ca="1" si="230"/>
        <v/>
      </c>
      <c r="DI35" s="83" t="str">
        <f t="shared" ca="1" si="230"/>
        <v/>
      </c>
      <c r="DJ35" s="126" t="str">
        <f ca="1">IFERROR(IF(VLOOKUP(DJ$1,$A$7:$C$26,3,0),IF(ISNUMBER(DA35),SUMIFS('Stats Coachs'!$F$3:$F$29,'Stats Coachs'!$C$3:$C$29,VLOOKUP(DJ$1,$A$7:$B$26,2,0)),""),""),"")</f>
        <v/>
      </c>
      <c r="DK35" s="83" t="str">
        <f t="shared" ca="1" si="231"/>
        <v/>
      </c>
      <c r="DL35" s="83" t="str">
        <f t="shared" ca="1" si="231"/>
        <v/>
      </c>
      <c r="DM35" s="83" t="str">
        <f t="shared" ca="1" si="231"/>
        <v/>
      </c>
      <c r="DN35" s="83" t="str">
        <f t="shared" ca="1" si="231"/>
        <v/>
      </c>
      <c r="DO35" s="83" t="str">
        <f t="shared" ca="1" si="231"/>
        <v/>
      </c>
      <c r="DP35" s="83" t="str">
        <f t="shared" ca="1" si="231"/>
        <v/>
      </c>
      <c r="DQ35" s="83" t="str">
        <f t="shared" ca="1" si="231"/>
        <v/>
      </c>
      <c r="DR35" s="83" t="str">
        <f t="shared" ca="1" si="231"/>
        <v/>
      </c>
      <c r="DS35" s="83" t="str">
        <f t="shared" ca="1" si="231"/>
        <v/>
      </c>
      <c r="DT35" s="126" t="str">
        <f ca="1">IFERROR(IF(VLOOKUP(DT$1,$A$7:$C$26,3,0),IF(ISNUMBER(DK35),SUMIFS('Stats Coachs'!$F$3:$F$29,'Stats Coachs'!$C$3:$C$29,VLOOKUP(DT$1,$A$7:$B$26,2,0)),""),""),"")</f>
        <v/>
      </c>
      <c r="DU35" s="83" t="str">
        <f t="shared" ca="1" si="232"/>
        <v/>
      </c>
      <c r="DV35" s="83" t="str">
        <f t="shared" ca="1" si="232"/>
        <v/>
      </c>
      <c r="DW35" s="83" t="str">
        <f t="shared" ca="1" si="232"/>
        <v/>
      </c>
      <c r="DX35" s="83" t="str">
        <f t="shared" ca="1" si="232"/>
        <v/>
      </c>
      <c r="DY35" s="83" t="str">
        <f t="shared" ca="1" si="232"/>
        <v/>
      </c>
      <c r="DZ35" s="83" t="str">
        <f t="shared" ca="1" si="232"/>
        <v/>
      </c>
      <c r="EA35" s="83" t="str">
        <f t="shared" ca="1" si="232"/>
        <v/>
      </c>
      <c r="EB35" s="83" t="str">
        <f t="shared" ca="1" si="232"/>
        <v/>
      </c>
      <c r="EC35" s="83" t="str">
        <f t="shared" ca="1" si="232"/>
        <v/>
      </c>
      <c r="ED35" s="126" t="str">
        <f ca="1">IFERROR(IF(VLOOKUP(ED$1,$A$7:$C$26,3,0),IF(ISNUMBER(DU35),SUMIFS('Stats Coachs'!$F$3:$F$29,'Stats Coachs'!$C$3:$C$29,VLOOKUP(ED$1,$A$7:$B$26,2,0)),""),""),"")</f>
        <v/>
      </c>
      <c r="EE35" s="83" t="str">
        <f t="shared" ca="1" si="233"/>
        <v/>
      </c>
      <c r="EF35" s="83" t="str">
        <f t="shared" ca="1" si="233"/>
        <v/>
      </c>
      <c r="EG35" s="83" t="str">
        <f t="shared" ca="1" si="233"/>
        <v/>
      </c>
      <c r="EH35" s="83" t="str">
        <f t="shared" ca="1" si="233"/>
        <v/>
      </c>
      <c r="EI35" s="83" t="str">
        <f t="shared" ca="1" si="233"/>
        <v/>
      </c>
      <c r="EJ35" s="83" t="str">
        <f t="shared" ca="1" si="233"/>
        <v/>
      </c>
      <c r="EK35" s="83" t="str">
        <f t="shared" ca="1" si="233"/>
        <v/>
      </c>
      <c r="EL35" s="83" t="str">
        <f t="shared" ca="1" si="233"/>
        <v/>
      </c>
      <c r="EM35" s="83" t="str">
        <f t="shared" ca="1" si="233"/>
        <v/>
      </c>
      <c r="EN35" s="126" t="str">
        <f ca="1">IFERROR(IF(VLOOKUP(EN$1,$A$7:$C$26,3,0),IF(ISNUMBER(EE35),SUMIFS('Stats Coachs'!$F$3:$F$29,'Stats Coachs'!$C$3:$C$29,VLOOKUP(EN$1,$A$7:$B$26,2,0)),""),""),"")</f>
        <v/>
      </c>
      <c r="EO35" s="83" t="str">
        <f t="shared" ca="1" si="234"/>
        <v/>
      </c>
      <c r="EP35" s="83" t="str">
        <f t="shared" ca="1" si="234"/>
        <v/>
      </c>
      <c r="EQ35" s="83" t="str">
        <f t="shared" ca="1" si="234"/>
        <v/>
      </c>
      <c r="ER35" s="83" t="str">
        <f t="shared" ca="1" si="234"/>
        <v/>
      </c>
      <c r="ES35" s="83" t="str">
        <f t="shared" ca="1" si="234"/>
        <v/>
      </c>
      <c r="ET35" s="83" t="str">
        <f t="shared" ca="1" si="234"/>
        <v/>
      </c>
      <c r="EU35" s="83" t="str">
        <f t="shared" ca="1" si="234"/>
        <v/>
      </c>
      <c r="EV35" s="83" t="str">
        <f t="shared" ca="1" si="234"/>
        <v/>
      </c>
      <c r="EW35" s="83" t="str">
        <f t="shared" ca="1" si="234"/>
        <v/>
      </c>
      <c r="EX35" s="126" t="str">
        <f ca="1">IFERROR(IF(VLOOKUP(EX$1,$A$7:$C$26,3,0),IF(ISNUMBER(EO35),SUMIFS('Stats Coachs'!$F$3:$F$29,'Stats Coachs'!$C$3:$C$29,VLOOKUP(EX$1,$A$7:$B$26,2,0)),""),""),"")</f>
        <v/>
      </c>
      <c r="EY35" s="83" t="str">
        <f t="shared" ca="1" si="235"/>
        <v/>
      </c>
      <c r="EZ35" s="83" t="str">
        <f t="shared" ca="1" si="235"/>
        <v/>
      </c>
      <c r="FA35" s="83" t="str">
        <f t="shared" ca="1" si="235"/>
        <v/>
      </c>
      <c r="FB35" s="83" t="str">
        <f t="shared" ca="1" si="235"/>
        <v/>
      </c>
      <c r="FC35" s="83" t="str">
        <f t="shared" ca="1" si="235"/>
        <v/>
      </c>
      <c r="FD35" s="83" t="str">
        <f t="shared" ca="1" si="235"/>
        <v/>
      </c>
      <c r="FE35" s="83" t="str">
        <f t="shared" ca="1" si="235"/>
        <v/>
      </c>
      <c r="FF35" s="83" t="str">
        <f t="shared" ca="1" si="235"/>
        <v/>
      </c>
      <c r="FG35" s="83" t="str">
        <f t="shared" ca="1" si="235"/>
        <v/>
      </c>
      <c r="FH35" s="126" t="str">
        <f ca="1">IFERROR(IF(VLOOKUP(FH$1,$A$7:$C$26,3,0),IF(ISNUMBER(EY35),SUMIFS('Stats Coachs'!$F$3:$F$29,'Stats Coachs'!$C$3:$C$29,VLOOKUP(FH$1,$A$7:$B$26,2,0)),""),""),"")</f>
        <v/>
      </c>
      <c r="FI35" s="83" t="str">
        <f t="shared" ca="1" si="236"/>
        <v/>
      </c>
      <c r="FJ35" s="83" t="str">
        <f t="shared" ca="1" si="236"/>
        <v/>
      </c>
      <c r="FK35" s="83" t="str">
        <f t="shared" ca="1" si="236"/>
        <v/>
      </c>
      <c r="FL35" s="83" t="str">
        <f t="shared" ca="1" si="236"/>
        <v/>
      </c>
      <c r="FM35" s="83" t="str">
        <f t="shared" ca="1" si="236"/>
        <v/>
      </c>
      <c r="FN35" s="83" t="str">
        <f t="shared" ca="1" si="236"/>
        <v/>
      </c>
      <c r="FO35" s="83" t="str">
        <f t="shared" ca="1" si="236"/>
        <v/>
      </c>
      <c r="FP35" s="83" t="str">
        <f t="shared" ca="1" si="236"/>
        <v/>
      </c>
      <c r="FQ35" s="83" t="str">
        <f t="shared" ca="1" si="236"/>
        <v/>
      </c>
      <c r="FR35" s="126" t="str">
        <f ca="1">IFERROR(IF(VLOOKUP(FR$1,$A$7:$C$26,3,0),IF(ISNUMBER(FI35),SUMIFS('Stats Coachs'!$F$3:$F$29,'Stats Coachs'!$C$3:$C$29,VLOOKUP(FR$1,$A$7:$B$26,2,0)),""),""),"")</f>
        <v/>
      </c>
      <c r="FS35" s="83" t="str">
        <f t="shared" ca="1" si="237"/>
        <v/>
      </c>
      <c r="FT35" s="83" t="str">
        <f t="shared" ca="1" si="237"/>
        <v/>
      </c>
      <c r="FU35" s="83" t="str">
        <f t="shared" ca="1" si="237"/>
        <v/>
      </c>
      <c r="FV35" s="83" t="str">
        <f t="shared" ca="1" si="237"/>
        <v/>
      </c>
      <c r="FW35" s="83" t="str">
        <f t="shared" ca="1" si="237"/>
        <v/>
      </c>
      <c r="FX35" s="83" t="str">
        <f t="shared" ca="1" si="237"/>
        <v/>
      </c>
      <c r="FY35" s="83" t="str">
        <f t="shared" ca="1" si="237"/>
        <v/>
      </c>
      <c r="FZ35" s="83" t="str">
        <f t="shared" ca="1" si="237"/>
        <v/>
      </c>
      <c r="GA35" s="83" t="str">
        <f t="shared" ca="1" si="237"/>
        <v/>
      </c>
      <c r="GB35" s="126" t="str">
        <f ca="1">IFERROR(IF(VLOOKUP(GB$1,$A$7:$C$26,3,0),IF(ISNUMBER(FS35),SUMIFS('Stats Coachs'!$F$3:$F$29,'Stats Coachs'!$C$3:$C$29,VLOOKUP(GB$1,$A$7:$B$26,2,0)),""),""),"")</f>
        <v/>
      </c>
      <c r="GC35" s="83" t="str">
        <f t="shared" ca="1" si="238"/>
        <v/>
      </c>
      <c r="GD35" s="83" t="str">
        <f t="shared" ca="1" si="238"/>
        <v/>
      </c>
      <c r="GE35" s="83" t="str">
        <f t="shared" ca="1" si="238"/>
        <v/>
      </c>
      <c r="GF35" s="83" t="str">
        <f t="shared" ca="1" si="238"/>
        <v/>
      </c>
      <c r="GG35" s="83" t="str">
        <f t="shared" ca="1" si="238"/>
        <v/>
      </c>
      <c r="GH35" s="83" t="str">
        <f t="shared" ca="1" si="238"/>
        <v/>
      </c>
      <c r="GI35" s="83" t="str">
        <f t="shared" ca="1" si="238"/>
        <v/>
      </c>
      <c r="GJ35" s="83" t="str">
        <f t="shared" ca="1" si="238"/>
        <v/>
      </c>
      <c r="GK35" s="83" t="str">
        <f t="shared" ca="1" si="238"/>
        <v/>
      </c>
      <c r="GL35" s="126" t="str">
        <f ca="1">IFERROR(IF(VLOOKUP(GL$1,$A$7:$C$26,3,0),IF(ISNUMBER(GC35),SUMIFS('Stats Coachs'!$F$3:$F$29,'Stats Coachs'!$C$3:$C$29,VLOOKUP(GL$1,$A$7:$B$26,2,0)),""),""),"")</f>
        <v/>
      </c>
      <c r="GM35" s="83" t="str">
        <f t="shared" ca="1" si="239"/>
        <v/>
      </c>
      <c r="GN35" s="83" t="str">
        <f t="shared" ca="1" si="239"/>
        <v/>
      </c>
      <c r="GO35" s="83" t="str">
        <f t="shared" ca="1" si="239"/>
        <v/>
      </c>
      <c r="GP35" s="83" t="str">
        <f t="shared" ca="1" si="239"/>
        <v/>
      </c>
      <c r="GQ35" s="83" t="str">
        <f t="shared" ca="1" si="239"/>
        <v/>
      </c>
      <c r="GR35" s="83" t="str">
        <f t="shared" ca="1" si="239"/>
        <v/>
      </c>
      <c r="GS35" s="83" t="str">
        <f t="shared" ca="1" si="239"/>
        <v/>
      </c>
      <c r="GT35" s="83" t="str">
        <f t="shared" ca="1" si="239"/>
        <v/>
      </c>
      <c r="GU35" s="83" t="str">
        <f t="shared" ca="1" si="239"/>
        <v/>
      </c>
      <c r="GV35" s="126" t="str">
        <f ca="1">IFERROR(IF(VLOOKUP(GV$1,$A$7:$C$26,3,0),IF(ISNUMBER(GM35),SUMIFS('Stats Coachs'!$F$3:$F$29,'Stats Coachs'!$C$3:$C$29,VLOOKUP(GV$1,$A$7:$B$26,2,0)),""),""),"")</f>
        <v/>
      </c>
      <c r="GW35" s="83" t="str">
        <f t="shared" ca="1" si="240"/>
        <v/>
      </c>
      <c r="GX35" s="83" t="str">
        <f t="shared" ca="1" si="240"/>
        <v/>
      </c>
      <c r="GY35" s="83" t="str">
        <f t="shared" ca="1" si="240"/>
        <v/>
      </c>
      <c r="GZ35" s="83" t="str">
        <f t="shared" ca="1" si="240"/>
        <v/>
      </c>
      <c r="HA35" s="83" t="str">
        <f t="shared" ca="1" si="240"/>
        <v/>
      </c>
      <c r="HB35" s="83" t="str">
        <f t="shared" ca="1" si="240"/>
        <v/>
      </c>
      <c r="HC35" s="83" t="str">
        <f t="shared" ca="1" si="240"/>
        <v/>
      </c>
      <c r="HD35" s="83" t="str">
        <f t="shared" ca="1" si="240"/>
        <v/>
      </c>
      <c r="HE35" s="83" t="str">
        <f t="shared" ca="1" si="240"/>
        <v/>
      </c>
      <c r="HF35" s="126" t="str">
        <f ca="1">IFERROR(IF(VLOOKUP(HF$1,$A$7:$C$26,3,0),IF(ISNUMBER(GW35),SUMIFS('Stats Coachs'!$F$3:$F$29,'Stats Coachs'!$C$3:$C$29,VLOOKUP(HF$1,$A$7:$B$26,2,0)),""),""),"")</f>
        <v/>
      </c>
      <c r="HG35" s="83" t="str">
        <f t="shared" ca="1" si="241"/>
        <v/>
      </c>
      <c r="HH35" s="83" t="str">
        <f t="shared" ca="1" si="241"/>
        <v/>
      </c>
      <c r="HI35" s="83" t="str">
        <f t="shared" ca="1" si="241"/>
        <v/>
      </c>
      <c r="HJ35" s="83" t="str">
        <f t="shared" ca="1" si="241"/>
        <v/>
      </c>
      <c r="HK35" s="83" t="str">
        <f t="shared" ca="1" si="241"/>
        <v/>
      </c>
      <c r="HL35" s="83" t="str">
        <f t="shared" ca="1" si="241"/>
        <v/>
      </c>
      <c r="HM35" s="83" t="str">
        <f t="shared" ca="1" si="241"/>
        <v/>
      </c>
      <c r="HN35" s="83" t="str">
        <f t="shared" ca="1" si="241"/>
        <v/>
      </c>
      <c r="HO35" s="83" t="str">
        <f t="shared" ca="1" si="241"/>
        <v/>
      </c>
      <c r="HP35" s="126" t="str">
        <f ca="1">IFERROR(IF(VLOOKUP(HP$1,$A$7:$C$26,3,0),IF(ISNUMBER(HG35),SUMIFS('Stats Coachs'!$F$3:$F$29,'Stats Coachs'!$C$3:$C$29,VLOOKUP(HP$1,$A$7:$B$26,2,0)),""),""),"")</f>
        <v/>
      </c>
      <c r="HQ35" s="83" t="str">
        <f t="shared" ca="1" si="242"/>
        <v/>
      </c>
      <c r="HR35" s="83" t="str">
        <f t="shared" ca="1" si="242"/>
        <v/>
      </c>
      <c r="HS35" s="83" t="str">
        <f t="shared" ca="1" si="242"/>
        <v/>
      </c>
      <c r="HT35" s="83" t="str">
        <f t="shared" ca="1" si="242"/>
        <v/>
      </c>
      <c r="HU35" s="83" t="str">
        <f t="shared" ca="1" si="242"/>
        <v/>
      </c>
      <c r="HV35" s="83" t="str">
        <f t="shared" ca="1" si="242"/>
        <v/>
      </c>
      <c r="HW35" s="83" t="str">
        <f t="shared" ca="1" si="242"/>
        <v/>
      </c>
      <c r="HX35" s="83" t="str">
        <f t="shared" ca="1" si="242"/>
        <v/>
      </c>
      <c r="HY35" s="83" t="str">
        <f t="shared" ca="1" si="242"/>
        <v/>
      </c>
      <c r="HZ35" s="126" t="str">
        <f ca="1">IFERROR(IF(VLOOKUP(HZ$1,$A$7:$C$26,3,0),IF(ISNUMBER(HQ35),SUMIFS('Stats Coachs'!$F$3:$F$29,'Stats Coachs'!$C$3:$C$29,VLOOKUP(HZ$1,$A$7:$B$26,2,0)),""),""),"")</f>
        <v/>
      </c>
      <c r="IA35" s="83" t="str">
        <f t="shared" ca="1" si="243"/>
        <v/>
      </c>
      <c r="IB35" s="83" t="str">
        <f t="shared" ca="1" si="243"/>
        <v/>
      </c>
      <c r="IC35" s="83" t="str">
        <f t="shared" ca="1" si="243"/>
        <v/>
      </c>
      <c r="ID35" s="83" t="str">
        <f t="shared" ca="1" si="243"/>
        <v/>
      </c>
      <c r="IE35" s="83" t="str">
        <f t="shared" ca="1" si="243"/>
        <v/>
      </c>
      <c r="IF35" s="83" t="str">
        <f t="shared" ca="1" si="243"/>
        <v/>
      </c>
      <c r="IG35" s="83" t="str">
        <f t="shared" ca="1" si="243"/>
        <v/>
      </c>
      <c r="IH35" s="83" t="str">
        <f t="shared" ca="1" si="243"/>
        <v/>
      </c>
      <c r="II35" s="83" t="str">
        <f t="shared" ca="1" si="243"/>
        <v/>
      </c>
      <c r="IJ35" s="126" t="str">
        <f ca="1">IFERROR(IF(VLOOKUP(IJ$1,$A$7:$C$26,3,0),IF(ISNUMBER(IA35),SUMIFS('Stats Coachs'!$F$3:$F$29,'Stats Coachs'!$C$3:$C$29,VLOOKUP(IJ$1,$A$7:$B$26,2,0)),""),""),"")</f>
        <v/>
      </c>
    </row>
    <row r="36" spans="5:244" x14ac:dyDescent="0.2">
      <c r="E36" s="83">
        <v>33</v>
      </c>
      <c r="F36" s="86" t="str">
        <f t="shared" ca="1" si="180"/>
        <v>Cisco</v>
      </c>
      <c r="G36" s="83">
        <f t="shared" ca="1" si="170"/>
        <v>71</v>
      </c>
      <c r="H36" s="83">
        <f t="shared" ca="1" si="170"/>
        <v>56</v>
      </c>
      <c r="I36" s="83">
        <f t="shared" ca="1" si="170"/>
        <v>15</v>
      </c>
      <c r="J36" s="117">
        <f t="shared" ca="1" si="170"/>
        <v>4890</v>
      </c>
      <c r="K36" s="87">
        <f t="shared" ca="1" si="171"/>
        <v>69</v>
      </c>
      <c r="L36" s="83">
        <f t="shared" ca="1" si="172"/>
        <v>1</v>
      </c>
      <c r="M36" s="83">
        <f t="shared" ca="1" si="172"/>
        <v>3</v>
      </c>
      <c r="N36" s="83">
        <f t="shared" ca="1" si="172"/>
        <v>3</v>
      </c>
      <c r="O36" s="83">
        <f t="shared" ca="1" si="172"/>
        <v>0</v>
      </c>
      <c r="P36" s="114">
        <f t="shared" ca="1" si="173"/>
        <v>0.16247139588100687</v>
      </c>
      <c r="Q36" s="83">
        <f t="shared" ca="1" si="174"/>
        <v>7</v>
      </c>
      <c r="R36" s="114">
        <f t="shared" ca="1" si="175"/>
        <v>0.45806451612903226</v>
      </c>
      <c r="T36" s="88">
        <f ca="1">RANK(V36,$V$4:$V$98,0)+COUNTIFS($V$4:$V36,V36)-1</f>
        <v>17</v>
      </c>
      <c r="U36" s="84" t="str">
        <f>Listes!X36</f>
        <v>Fayyaz</v>
      </c>
      <c r="V36" s="89" cm="1">
        <f t="array" aca="1" ref="V36" ca="1">INDEX($W36:$AG36,$C$2)</f>
        <v>107</v>
      </c>
      <c r="W36" s="83">
        <f t="shared" ca="1" si="176"/>
        <v>107</v>
      </c>
      <c r="X36" s="83">
        <f t="shared" ca="1" si="176"/>
        <v>105</v>
      </c>
      <c r="Y36" s="83">
        <f t="shared" ca="1" si="176"/>
        <v>2</v>
      </c>
      <c r="Z36" s="83">
        <f t="shared" ca="1" si="176"/>
        <v>9615</v>
      </c>
      <c r="AA36" s="90">
        <f t="shared" ca="1" si="146"/>
        <v>89.859813084112147</v>
      </c>
      <c r="AB36" s="83">
        <f t="shared" ca="1" si="177"/>
        <v>0</v>
      </c>
      <c r="AC36" s="83">
        <f t="shared" ca="1" si="177"/>
        <v>2</v>
      </c>
      <c r="AD36" s="83">
        <f t="shared" ca="1" si="177"/>
        <v>6</v>
      </c>
      <c r="AE36" s="83">
        <f t="shared" ca="1" si="177"/>
        <v>0</v>
      </c>
      <c r="AF36" s="116">
        <f t="shared" ref="AF36:AF67" ca="1" si="244">W36/$C$28</f>
        <v>0.24485125858123569</v>
      </c>
      <c r="AG36" s="85">
        <f t="shared" ca="1" si="178"/>
        <v>9</v>
      </c>
      <c r="AH36" s="126">
        <f t="shared" ca="1" si="179"/>
        <v>167</v>
      </c>
      <c r="AI36" s="83">
        <f t="shared" ca="1" si="223"/>
        <v>8</v>
      </c>
      <c r="AJ36" s="83">
        <f t="shared" ca="1" si="223"/>
        <v>8</v>
      </c>
      <c r="AK36" s="83">
        <f t="shared" ca="1" si="223"/>
        <v>0</v>
      </c>
      <c r="AL36" s="83">
        <f t="shared" ca="1" si="223"/>
        <v>720</v>
      </c>
      <c r="AM36" s="83">
        <f t="shared" ca="1" si="223"/>
        <v>90</v>
      </c>
      <c r="AN36" s="83">
        <f t="shared" ca="1" si="223"/>
        <v>0</v>
      </c>
      <c r="AO36" s="83">
        <f t="shared" ca="1" si="223"/>
        <v>0</v>
      </c>
      <c r="AP36" s="83">
        <f t="shared" ca="1" si="223"/>
        <v>0</v>
      </c>
      <c r="AQ36" s="83">
        <f t="shared" ca="1" si="223"/>
        <v>0</v>
      </c>
      <c r="AR36" s="126">
        <f ca="1">IFERROR(IF(VLOOKUP(AR$1,$A$6:$C$26,3,0),IF(ISNUMBER(AI36),SUMIFS('Stats Coachs'!$F$2:$F$29,'Stats Coachs'!$C$2:$C$29,VLOOKUP(AR$1,$A$6:$B$26,2,0)),""),""),"")</f>
        <v>20</v>
      </c>
      <c r="AS36" s="83">
        <f t="shared" ca="1" si="224"/>
        <v>18</v>
      </c>
      <c r="AT36" s="83">
        <f t="shared" ca="1" si="224"/>
        <v>18</v>
      </c>
      <c r="AU36" s="83">
        <f t="shared" ca="1" si="224"/>
        <v>0</v>
      </c>
      <c r="AV36" s="83">
        <f t="shared" ca="1" si="224"/>
        <v>1620</v>
      </c>
      <c r="AW36" s="83">
        <f t="shared" ca="1" si="224"/>
        <v>90</v>
      </c>
      <c r="AX36" s="83">
        <f t="shared" ca="1" si="224"/>
        <v>0</v>
      </c>
      <c r="AY36" s="83">
        <f t="shared" ca="1" si="224"/>
        <v>0</v>
      </c>
      <c r="AZ36" s="83">
        <f t="shared" ca="1" si="224"/>
        <v>2</v>
      </c>
      <c r="BA36" s="83">
        <f t="shared" ca="1" si="224"/>
        <v>0</v>
      </c>
      <c r="BB36" s="126">
        <f ca="1">IFERROR(IF(VLOOKUP(BB$1,$A$7:$C$26,3,0),IF(ISNUMBER(AS36),SUMIFS('Stats Coachs'!$F$3:$F$29,'Stats Coachs'!$C$3:$C$29,VLOOKUP(BB$1,$A$7:$B$26,2,0)),""),""),"")</f>
        <v>25</v>
      </c>
      <c r="BC36" s="83">
        <f t="shared" ca="1" si="225"/>
        <v>19</v>
      </c>
      <c r="BD36" s="83">
        <f t="shared" ca="1" si="225"/>
        <v>19</v>
      </c>
      <c r="BE36" s="83">
        <f t="shared" ca="1" si="225"/>
        <v>0</v>
      </c>
      <c r="BF36" s="83">
        <f t="shared" ca="1" si="225"/>
        <v>1710</v>
      </c>
      <c r="BG36" s="83">
        <f t="shared" ca="1" si="225"/>
        <v>90</v>
      </c>
      <c r="BH36" s="83">
        <f t="shared" ca="1" si="225"/>
        <v>0</v>
      </c>
      <c r="BI36" s="83">
        <f t="shared" ca="1" si="225"/>
        <v>0</v>
      </c>
      <c r="BJ36" s="83">
        <f t="shared" ca="1" si="225"/>
        <v>2</v>
      </c>
      <c r="BK36" s="83">
        <f t="shared" ca="1" si="225"/>
        <v>0</v>
      </c>
      <c r="BL36" s="126">
        <f ca="1">IFERROR(IF(VLOOKUP(BL$1,$A$7:$C$26,3,0),IF(ISNUMBER(BC36),SUMIFS('Stats Coachs'!$F$3:$F$29,'Stats Coachs'!$C$3:$C$29,VLOOKUP(BL$1,$A$7:$B$26,2,0)),""),""),"")</f>
        <v>22</v>
      </c>
      <c r="BM36" s="83">
        <f t="shared" ca="1" si="226"/>
        <v>19</v>
      </c>
      <c r="BN36" s="83">
        <f t="shared" ca="1" si="226"/>
        <v>18</v>
      </c>
      <c r="BO36" s="83">
        <f t="shared" ca="1" si="226"/>
        <v>1</v>
      </c>
      <c r="BP36" s="83">
        <f t="shared" ca="1" si="226"/>
        <v>1640</v>
      </c>
      <c r="BQ36" s="83">
        <f t="shared" ca="1" si="226"/>
        <v>86.5</v>
      </c>
      <c r="BR36" s="83">
        <f t="shared" ca="1" si="226"/>
        <v>0</v>
      </c>
      <c r="BS36" s="83">
        <f t="shared" ca="1" si="226"/>
        <v>1</v>
      </c>
      <c r="BT36" s="83">
        <f t="shared" ca="1" si="226"/>
        <v>1</v>
      </c>
      <c r="BU36" s="83">
        <f t="shared" ca="1" si="226"/>
        <v>0</v>
      </c>
      <c r="BV36" s="126">
        <f ca="1">IFERROR(IF(VLOOKUP(BV$1,$A$7:$C$26,3,0),IF(ISNUMBER(BM36),SUMIFS('Stats Coachs'!$F$3:$F$29,'Stats Coachs'!$C$3:$C$29,VLOOKUP(BV$1,$A$7:$B$26,2,0)),""),""),"")</f>
        <v>21</v>
      </c>
      <c r="BW36" s="83">
        <f t="shared" ca="1" si="227"/>
        <v>14</v>
      </c>
      <c r="BX36" s="83">
        <f t="shared" ca="1" si="227"/>
        <v>14</v>
      </c>
      <c r="BY36" s="83">
        <f t="shared" ca="1" si="227"/>
        <v>0</v>
      </c>
      <c r="BZ36" s="83">
        <f t="shared" ca="1" si="227"/>
        <v>1260</v>
      </c>
      <c r="CA36" s="83">
        <f t="shared" ca="1" si="227"/>
        <v>90</v>
      </c>
      <c r="CB36" s="83">
        <f t="shared" ca="1" si="227"/>
        <v>0</v>
      </c>
      <c r="CC36" s="83">
        <f t="shared" ca="1" si="227"/>
        <v>1</v>
      </c>
      <c r="CD36" s="83">
        <f t="shared" ca="1" si="227"/>
        <v>0</v>
      </c>
      <c r="CE36" s="83">
        <f t="shared" ca="1" si="227"/>
        <v>0</v>
      </c>
      <c r="CF36" s="126">
        <f ca="1">IFERROR(IF(VLOOKUP(CF$1,$A$7:$C$26,3,0),IF(ISNUMBER(BW36),SUMIFS('Stats Coachs'!$F$3:$F$29,'Stats Coachs'!$C$3:$C$29,VLOOKUP(CF$1,$A$7:$B$26,2,0)),""),""),"")</f>
        <v>19</v>
      </c>
      <c r="CG36" s="83">
        <f t="shared" ca="1" si="228"/>
        <v>3</v>
      </c>
      <c r="CH36" s="83">
        <f t="shared" ca="1" si="228"/>
        <v>2</v>
      </c>
      <c r="CI36" s="83">
        <f t="shared" ca="1" si="228"/>
        <v>1</v>
      </c>
      <c r="CJ36" s="83">
        <f t="shared" ca="1" si="228"/>
        <v>225</v>
      </c>
      <c r="CK36" s="83">
        <f t="shared" ca="1" si="228"/>
        <v>75</v>
      </c>
      <c r="CL36" s="83">
        <f t="shared" ca="1" si="228"/>
        <v>0</v>
      </c>
      <c r="CM36" s="83">
        <f t="shared" ca="1" si="228"/>
        <v>0</v>
      </c>
      <c r="CN36" s="83">
        <f t="shared" ca="1" si="228"/>
        <v>0</v>
      </c>
      <c r="CO36" s="83">
        <f t="shared" ca="1" si="228"/>
        <v>0</v>
      </c>
      <c r="CP36" s="126">
        <f ca="1">IFERROR(IF(VLOOKUP(CP$1,$A$7:$C$26,3,0),IF(ISNUMBER(CG36),SUMIFS('Stats Coachs'!$F$3:$F$29,'Stats Coachs'!$C$3:$C$29,VLOOKUP(CP$1,$A$7:$B$26,2,0)),""),""),"")</f>
        <v>5</v>
      </c>
      <c r="CQ36" s="83">
        <f t="shared" ca="1" si="229"/>
        <v>9</v>
      </c>
      <c r="CR36" s="83">
        <f t="shared" ca="1" si="229"/>
        <v>9</v>
      </c>
      <c r="CS36" s="83">
        <f t="shared" ca="1" si="229"/>
        <v>0</v>
      </c>
      <c r="CT36" s="83">
        <f t="shared" ca="1" si="229"/>
        <v>910</v>
      </c>
      <c r="CU36" s="83">
        <f t="shared" ca="1" si="229"/>
        <v>101</v>
      </c>
      <c r="CV36" s="83">
        <f t="shared" ca="1" si="229"/>
        <v>0</v>
      </c>
      <c r="CW36" s="83">
        <f t="shared" ca="1" si="229"/>
        <v>0</v>
      </c>
      <c r="CX36" s="83">
        <f t="shared" ca="1" si="229"/>
        <v>1</v>
      </c>
      <c r="CY36" s="83">
        <f t="shared" ca="1" si="229"/>
        <v>0</v>
      </c>
      <c r="CZ36" s="126">
        <f ca="1">IFERROR(IF(VLOOKUP(CZ$1,$A$7:$C$26,3,0),IF(ISNUMBER(CQ36),SUMIFS('Stats Coachs'!$F$3:$F$29,'Stats Coachs'!$C$3:$C$29,VLOOKUP(CZ$1,$A$7:$B$26,2,0)),""),""),"")</f>
        <v>13</v>
      </c>
      <c r="DA36" s="83">
        <f t="shared" ca="1" si="230"/>
        <v>11</v>
      </c>
      <c r="DB36" s="83">
        <f t="shared" ca="1" si="230"/>
        <v>11</v>
      </c>
      <c r="DC36" s="83">
        <f t="shared" ca="1" si="230"/>
        <v>0</v>
      </c>
      <c r="DD36" s="83">
        <f t="shared" ca="1" si="230"/>
        <v>990</v>
      </c>
      <c r="DE36" s="83">
        <f t="shared" ca="1" si="230"/>
        <v>90</v>
      </c>
      <c r="DF36" s="83">
        <f t="shared" ca="1" si="230"/>
        <v>0</v>
      </c>
      <c r="DG36" s="83">
        <f t="shared" ca="1" si="230"/>
        <v>0</v>
      </c>
      <c r="DH36" s="83">
        <f t="shared" ca="1" si="230"/>
        <v>0</v>
      </c>
      <c r="DI36" s="83">
        <f t="shared" ca="1" si="230"/>
        <v>0</v>
      </c>
      <c r="DJ36" s="126">
        <f ca="1">IFERROR(IF(VLOOKUP(DJ$1,$A$7:$C$26,3,0),IF(ISNUMBER(DA36),SUMIFS('Stats Coachs'!$F$3:$F$29,'Stats Coachs'!$C$3:$C$29,VLOOKUP(DJ$1,$A$7:$B$26,2,0)),""),""),"")</f>
        <v>18</v>
      </c>
      <c r="DK36" s="83">
        <f t="shared" ca="1" si="231"/>
        <v>6</v>
      </c>
      <c r="DL36" s="83">
        <f t="shared" ca="1" si="231"/>
        <v>6</v>
      </c>
      <c r="DM36" s="83">
        <f t="shared" ca="1" si="231"/>
        <v>0</v>
      </c>
      <c r="DN36" s="83">
        <f t="shared" ca="1" si="231"/>
        <v>540</v>
      </c>
      <c r="DO36" s="83">
        <f t="shared" ca="1" si="231"/>
        <v>90</v>
      </c>
      <c r="DP36" s="83">
        <f t="shared" ca="1" si="231"/>
        <v>0</v>
      </c>
      <c r="DQ36" s="83">
        <f t="shared" ca="1" si="231"/>
        <v>0</v>
      </c>
      <c r="DR36" s="83">
        <f t="shared" ca="1" si="231"/>
        <v>0</v>
      </c>
      <c r="DS36" s="83">
        <f t="shared" ca="1" si="231"/>
        <v>0</v>
      </c>
      <c r="DT36" s="126">
        <f ca="1">IFERROR(IF(VLOOKUP(DT$1,$A$7:$C$26,3,0),IF(ISNUMBER(DK36),SUMIFS('Stats Coachs'!$F$3:$F$29,'Stats Coachs'!$C$3:$C$29,VLOOKUP(DT$1,$A$7:$B$26,2,0)),""),""),"")</f>
        <v>24</v>
      </c>
      <c r="DU36" s="83" t="str">
        <f t="shared" ca="1" si="232"/>
        <v/>
      </c>
      <c r="DV36" s="83" t="str">
        <f t="shared" ca="1" si="232"/>
        <v/>
      </c>
      <c r="DW36" s="83" t="str">
        <f t="shared" ca="1" si="232"/>
        <v/>
      </c>
      <c r="DX36" s="83" t="str">
        <f t="shared" ca="1" si="232"/>
        <v/>
      </c>
      <c r="DY36" s="83" t="str">
        <f t="shared" ca="1" si="232"/>
        <v/>
      </c>
      <c r="DZ36" s="83" t="str">
        <f t="shared" ca="1" si="232"/>
        <v/>
      </c>
      <c r="EA36" s="83" t="str">
        <f t="shared" ca="1" si="232"/>
        <v/>
      </c>
      <c r="EB36" s="83" t="str">
        <f t="shared" ca="1" si="232"/>
        <v/>
      </c>
      <c r="EC36" s="83" t="str">
        <f t="shared" ca="1" si="232"/>
        <v/>
      </c>
      <c r="ED36" s="126" t="str">
        <f ca="1">IFERROR(IF(VLOOKUP(ED$1,$A$7:$C$26,3,0),IF(ISNUMBER(DU36),SUMIFS('Stats Coachs'!$F$3:$F$29,'Stats Coachs'!$C$3:$C$29,VLOOKUP(ED$1,$A$7:$B$26,2,0)),""),""),"")</f>
        <v/>
      </c>
      <c r="EE36" s="83" t="str">
        <f t="shared" ca="1" si="233"/>
        <v/>
      </c>
      <c r="EF36" s="83" t="str">
        <f t="shared" ca="1" si="233"/>
        <v/>
      </c>
      <c r="EG36" s="83" t="str">
        <f t="shared" ca="1" si="233"/>
        <v/>
      </c>
      <c r="EH36" s="83" t="str">
        <f t="shared" ca="1" si="233"/>
        <v/>
      </c>
      <c r="EI36" s="83" t="str">
        <f t="shared" ca="1" si="233"/>
        <v/>
      </c>
      <c r="EJ36" s="83" t="str">
        <f t="shared" ca="1" si="233"/>
        <v/>
      </c>
      <c r="EK36" s="83" t="str">
        <f t="shared" ca="1" si="233"/>
        <v/>
      </c>
      <c r="EL36" s="83" t="str">
        <f t="shared" ca="1" si="233"/>
        <v/>
      </c>
      <c r="EM36" s="83" t="str">
        <f t="shared" ca="1" si="233"/>
        <v/>
      </c>
      <c r="EN36" s="126" t="str">
        <f ca="1">IFERROR(IF(VLOOKUP(EN$1,$A$7:$C$26,3,0),IF(ISNUMBER(EE36),SUMIFS('Stats Coachs'!$F$3:$F$29,'Stats Coachs'!$C$3:$C$29,VLOOKUP(EN$1,$A$7:$B$26,2,0)),""),""),"")</f>
        <v/>
      </c>
      <c r="EO36" s="83" t="str">
        <f t="shared" ca="1" si="234"/>
        <v/>
      </c>
      <c r="EP36" s="83" t="str">
        <f t="shared" ca="1" si="234"/>
        <v/>
      </c>
      <c r="EQ36" s="83" t="str">
        <f t="shared" ca="1" si="234"/>
        <v/>
      </c>
      <c r="ER36" s="83" t="str">
        <f t="shared" ca="1" si="234"/>
        <v/>
      </c>
      <c r="ES36" s="83" t="str">
        <f t="shared" ca="1" si="234"/>
        <v/>
      </c>
      <c r="ET36" s="83" t="str">
        <f t="shared" ca="1" si="234"/>
        <v/>
      </c>
      <c r="EU36" s="83" t="str">
        <f t="shared" ca="1" si="234"/>
        <v/>
      </c>
      <c r="EV36" s="83" t="str">
        <f t="shared" ca="1" si="234"/>
        <v/>
      </c>
      <c r="EW36" s="83" t="str">
        <f t="shared" ca="1" si="234"/>
        <v/>
      </c>
      <c r="EX36" s="126" t="str">
        <f ca="1">IFERROR(IF(VLOOKUP(EX$1,$A$7:$C$26,3,0),IF(ISNUMBER(EO36),SUMIFS('Stats Coachs'!$F$3:$F$29,'Stats Coachs'!$C$3:$C$29,VLOOKUP(EX$1,$A$7:$B$26,2,0)),""),""),"")</f>
        <v/>
      </c>
      <c r="EY36" s="83" t="str">
        <f t="shared" ca="1" si="235"/>
        <v/>
      </c>
      <c r="EZ36" s="83" t="str">
        <f t="shared" ca="1" si="235"/>
        <v/>
      </c>
      <c r="FA36" s="83" t="str">
        <f t="shared" ca="1" si="235"/>
        <v/>
      </c>
      <c r="FB36" s="83" t="str">
        <f t="shared" ca="1" si="235"/>
        <v/>
      </c>
      <c r="FC36" s="83" t="str">
        <f t="shared" ca="1" si="235"/>
        <v/>
      </c>
      <c r="FD36" s="83" t="str">
        <f t="shared" ca="1" si="235"/>
        <v/>
      </c>
      <c r="FE36" s="83" t="str">
        <f t="shared" ca="1" si="235"/>
        <v/>
      </c>
      <c r="FF36" s="83" t="str">
        <f t="shared" ca="1" si="235"/>
        <v/>
      </c>
      <c r="FG36" s="83" t="str">
        <f t="shared" ca="1" si="235"/>
        <v/>
      </c>
      <c r="FH36" s="126" t="str">
        <f ca="1">IFERROR(IF(VLOOKUP(FH$1,$A$7:$C$26,3,0),IF(ISNUMBER(EY36),SUMIFS('Stats Coachs'!$F$3:$F$29,'Stats Coachs'!$C$3:$C$29,VLOOKUP(FH$1,$A$7:$B$26,2,0)),""),""),"")</f>
        <v/>
      </c>
      <c r="FI36" s="83" t="str">
        <f t="shared" ca="1" si="236"/>
        <v/>
      </c>
      <c r="FJ36" s="83" t="str">
        <f t="shared" ca="1" si="236"/>
        <v/>
      </c>
      <c r="FK36" s="83" t="str">
        <f t="shared" ca="1" si="236"/>
        <v/>
      </c>
      <c r="FL36" s="83" t="str">
        <f t="shared" ca="1" si="236"/>
        <v/>
      </c>
      <c r="FM36" s="83" t="str">
        <f t="shared" ca="1" si="236"/>
        <v/>
      </c>
      <c r="FN36" s="83" t="str">
        <f t="shared" ca="1" si="236"/>
        <v/>
      </c>
      <c r="FO36" s="83" t="str">
        <f t="shared" ca="1" si="236"/>
        <v/>
      </c>
      <c r="FP36" s="83" t="str">
        <f t="shared" ca="1" si="236"/>
        <v/>
      </c>
      <c r="FQ36" s="83" t="str">
        <f t="shared" ca="1" si="236"/>
        <v/>
      </c>
      <c r="FR36" s="126" t="str">
        <f ca="1">IFERROR(IF(VLOOKUP(FR$1,$A$7:$C$26,3,0),IF(ISNUMBER(FI36),SUMIFS('Stats Coachs'!$F$3:$F$29,'Stats Coachs'!$C$3:$C$29,VLOOKUP(FR$1,$A$7:$B$26,2,0)),""),""),"")</f>
        <v/>
      </c>
      <c r="FS36" s="83" t="str">
        <f t="shared" ca="1" si="237"/>
        <v/>
      </c>
      <c r="FT36" s="83" t="str">
        <f t="shared" ca="1" si="237"/>
        <v/>
      </c>
      <c r="FU36" s="83" t="str">
        <f t="shared" ca="1" si="237"/>
        <v/>
      </c>
      <c r="FV36" s="83" t="str">
        <f t="shared" ca="1" si="237"/>
        <v/>
      </c>
      <c r="FW36" s="83" t="str">
        <f t="shared" ca="1" si="237"/>
        <v/>
      </c>
      <c r="FX36" s="83" t="str">
        <f t="shared" ca="1" si="237"/>
        <v/>
      </c>
      <c r="FY36" s="83" t="str">
        <f t="shared" ca="1" si="237"/>
        <v/>
      </c>
      <c r="FZ36" s="83" t="str">
        <f t="shared" ca="1" si="237"/>
        <v/>
      </c>
      <c r="GA36" s="83" t="str">
        <f t="shared" ca="1" si="237"/>
        <v/>
      </c>
      <c r="GB36" s="126" t="str">
        <f ca="1">IFERROR(IF(VLOOKUP(GB$1,$A$7:$C$26,3,0),IF(ISNUMBER(FS36),SUMIFS('Stats Coachs'!$F$3:$F$29,'Stats Coachs'!$C$3:$C$29,VLOOKUP(GB$1,$A$7:$B$26,2,0)),""),""),"")</f>
        <v/>
      </c>
      <c r="GC36" s="83" t="str">
        <f t="shared" ca="1" si="238"/>
        <v/>
      </c>
      <c r="GD36" s="83" t="str">
        <f t="shared" ca="1" si="238"/>
        <v/>
      </c>
      <c r="GE36" s="83" t="str">
        <f t="shared" ca="1" si="238"/>
        <v/>
      </c>
      <c r="GF36" s="83" t="str">
        <f t="shared" ca="1" si="238"/>
        <v/>
      </c>
      <c r="GG36" s="83" t="str">
        <f t="shared" ca="1" si="238"/>
        <v/>
      </c>
      <c r="GH36" s="83" t="str">
        <f t="shared" ca="1" si="238"/>
        <v/>
      </c>
      <c r="GI36" s="83" t="str">
        <f t="shared" ca="1" si="238"/>
        <v/>
      </c>
      <c r="GJ36" s="83" t="str">
        <f t="shared" ca="1" si="238"/>
        <v/>
      </c>
      <c r="GK36" s="83" t="str">
        <f t="shared" ca="1" si="238"/>
        <v/>
      </c>
      <c r="GL36" s="126" t="str">
        <f ca="1">IFERROR(IF(VLOOKUP(GL$1,$A$7:$C$26,3,0),IF(ISNUMBER(GC36),SUMIFS('Stats Coachs'!$F$3:$F$29,'Stats Coachs'!$C$3:$C$29,VLOOKUP(GL$1,$A$7:$B$26,2,0)),""),""),"")</f>
        <v/>
      </c>
      <c r="GM36" s="83" t="str">
        <f t="shared" ca="1" si="239"/>
        <v/>
      </c>
      <c r="GN36" s="83" t="str">
        <f t="shared" ca="1" si="239"/>
        <v/>
      </c>
      <c r="GO36" s="83" t="str">
        <f t="shared" ca="1" si="239"/>
        <v/>
      </c>
      <c r="GP36" s="83" t="str">
        <f t="shared" ca="1" si="239"/>
        <v/>
      </c>
      <c r="GQ36" s="83" t="str">
        <f t="shared" ca="1" si="239"/>
        <v/>
      </c>
      <c r="GR36" s="83" t="str">
        <f t="shared" ca="1" si="239"/>
        <v/>
      </c>
      <c r="GS36" s="83" t="str">
        <f t="shared" ca="1" si="239"/>
        <v/>
      </c>
      <c r="GT36" s="83" t="str">
        <f t="shared" ca="1" si="239"/>
        <v/>
      </c>
      <c r="GU36" s="83" t="str">
        <f t="shared" ca="1" si="239"/>
        <v/>
      </c>
      <c r="GV36" s="126" t="str">
        <f ca="1">IFERROR(IF(VLOOKUP(GV$1,$A$7:$C$26,3,0),IF(ISNUMBER(GM36),SUMIFS('Stats Coachs'!$F$3:$F$29,'Stats Coachs'!$C$3:$C$29,VLOOKUP(GV$1,$A$7:$B$26,2,0)),""),""),"")</f>
        <v/>
      </c>
      <c r="GW36" s="83" t="str">
        <f t="shared" ca="1" si="240"/>
        <v/>
      </c>
      <c r="GX36" s="83" t="str">
        <f t="shared" ca="1" si="240"/>
        <v/>
      </c>
      <c r="GY36" s="83" t="str">
        <f t="shared" ca="1" si="240"/>
        <v/>
      </c>
      <c r="GZ36" s="83" t="str">
        <f t="shared" ca="1" si="240"/>
        <v/>
      </c>
      <c r="HA36" s="83" t="str">
        <f t="shared" ca="1" si="240"/>
        <v/>
      </c>
      <c r="HB36" s="83" t="str">
        <f t="shared" ca="1" si="240"/>
        <v/>
      </c>
      <c r="HC36" s="83" t="str">
        <f t="shared" ca="1" si="240"/>
        <v/>
      </c>
      <c r="HD36" s="83" t="str">
        <f t="shared" ca="1" si="240"/>
        <v/>
      </c>
      <c r="HE36" s="83" t="str">
        <f t="shared" ca="1" si="240"/>
        <v/>
      </c>
      <c r="HF36" s="126" t="str">
        <f ca="1">IFERROR(IF(VLOOKUP(HF$1,$A$7:$C$26,3,0),IF(ISNUMBER(GW36),SUMIFS('Stats Coachs'!$F$3:$F$29,'Stats Coachs'!$C$3:$C$29,VLOOKUP(HF$1,$A$7:$B$26,2,0)),""),""),"")</f>
        <v/>
      </c>
      <c r="HG36" s="83" t="str">
        <f t="shared" ca="1" si="241"/>
        <v/>
      </c>
      <c r="HH36" s="83" t="str">
        <f t="shared" ca="1" si="241"/>
        <v/>
      </c>
      <c r="HI36" s="83" t="str">
        <f t="shared" ca="1" si="241"/>
        <v/>
      </c>
      <c r="HJ36" s="83" t="str">
        <f t="shared" ca="1" si="241"/>
        <v/>
      </c>
      <c r="HK36" s="83" t="str">
        <f t="shared" ca="1" si="241"/>
        <v/>
      </c>
      <c r="HL36" s="83" t="str">
        <f t="shared" ca="1" si="241"/>
        <v/>
      </c>
      <c r="HM36" s="83" t="str">
        <f t="shared" ca="1" si="241"/>
        <v/>
      </c>
      <c r="HN36" s="83" t="str">
        <f t="shared" ca="1" si="241"/>
        <v/>
      </c>
      <c r="HO36" s="83" t="str">
        <f t="shared" ca="1" si="241"/>
        <v/>
      </c>
      <c r="HP36" s="126" t="str">
        <f ca="1">IFERROR(IF(VLOOKUP(HP$1,$A$7:$C$26,3,0),IF(ISNUMBER(HG36),SUMIFS('Stats Coachs'!$F$3:$F$29,'Stats Coachs'!$C$3:$C$29,VLOOKUP(HP$1,$A$7:$B$26,2,0)),""),""),"")</f>
        <v/>
      </c>
      <c r="HQ36" s="83" t="str">
        <f t="shared" ca="1" si="242"/>
        <v/>
      </c>
      <c r="HR36" s="83" t="str">
        <f t="shared" ca="1" si="242"/>
        <v/>
      </c>
      <c r="HS36" s="83" t="str">
        <f t="shared" ca="1" si="242"/>
        <v/>
      </c>
      <c r="HT36" s="83" t="str">
        <f t="shared" ca="1" si="242"/>
        <v/>
      </c>
      <c r="HU36" s="83" t="str">
        <f t="shared" ca="1" si="242"/>
        <v/>
      </c>
      <c r="HV36" s="83" t="str">
        <f t="shared" ca="1" si="242"/>
        <v/>
      </c>
      <c r="HW36" s="83" t="str">
        <f t="shared" ca="1" si="242"/>
        <v/>
      </c>
      <c r="HX36" s="83" t="str">
        <f t="shared" ca="1" si="242"/>
        <v/>
      </c>
      <c r="HY36" s="83" t="str">
        <f t="shared" ca="1" si="242"/>
        <v/>
      </c>
      <c r="HZ36" s="126" t="str">
        <f ca="1">IFERROR(IF(VLOOKUP(HZ$1,$A$7:$C$26,3,0),IF(ISNUMBER(HQ36),SUMIFS('Stats Coachs'!$F$3:$F$29,'Stats Coachs'!$C$3:$C$29,VLOOKUP(HZ$1,$A$7:$B$26,2,0)),""),""),"")</f>
        <v/>
      </c>
      <c r="IA36" s="83" t="str">
        <f t="shared" ca="1" si="243"/>
        <v/>
      </c>
      <c r="IB36" s="83" t="str">
        <f t="shared" ca="1" si="243"/>
        <v/>
      </c>
      <c r="IC36" s="83" t="str">
        <f t="shared" ca="1" si="243"/>
        <v/>
      </c>
      <c r="ID36" s="83" t="str">
        <f t="shared" ca="1" si="243"/>
        <v/>
      </c>
      <c r="IE36" s="83" t="str">
        <f t="shared" ca="1" si="243"/>
        <v/>
      </c>
      <c r="IF36" s="83" t="str">
        <f t="shared" ca="1" si="243"/>
        <v/>
      </c>
      <c r="IG36" s="83" t="str">
        <f t="shared" ca="1" si="243"/>
        <v/>
      </c>
      <c r="IH36" s="83" t="str">
        <f t="shared" ca="1" si="243"/>
        <v/>
      </c>
      <c r="II36" s="83" t="str">
        <f t="shared" ca="1" si="243"/>
        <v/>
      </c>
      <c r="IJ36" s="126" t="str">
        <f ca="1">IFERROR(IF(VLOOKUP(IJ$1,$A$7:$C$26,3,0),IF(ISNUMBER(IA36),SUMIFS('Stats Coachs'!$F$3:$F$29,'Stats Coachs'!$C$3:$C$29,VLOOKUP(IJ$1,$A$7:$B$26,2,0)),""),""),"")</f>
        <v/>
      </c>
    </row>
    <row r="37" spans="5:244" x14ac:dyDescent="0.2">
      <c r="E37" s="83">
        <v>34</v>
      </c>
      <c r="F37" s="86" t="str">
        <f ca="1">IFERROR(VLOOKUP($E37,$T$4:$AE$98,F$2,0),"")</f>
        <v>Leroyd</v>
      </c>
      <c r="G37" s="83">
        <f t="shared" ca="1" si="170"/>
        <v>70</v>
      </c>
      <c r="H37" s="83">
        <f t="shared" ca="1" si="170"/>
        <v>66</v>
      </c>
      <c r="I37" s="83">
        <f t="shared" ca="1" si="170"/>
        <v>4</v>
      </c>
      <c r="J37" s="117">
        <f t="shared" ca="1" si="170"/>
        <v>5780</v>
      </c>
      <c r="K37" s="87">
        <f t="shared" ca="1" si="171"/>
        <v>82.5</v>
      </c>
      <c r="L37" s="83">
        <f t="shared" ca="1" si="172"/>
        <v>7</v>
      </c>
      <c r="M37" s="83">
        <f t="shared" ca="1" si="172"/>
        <v>7</v>
      </c>
      <c r="N37" s="83">
        <f t="shared" ca="1" si="172"/>
        <v>7</v>
      </c>
      <c r="O37" s="83">
        <f t="shared" ca="1" si="172"/>
        <v>0</v>
      </c>
      <c r="P37" s="114">
        <f t="shared" ca="1" si="173"/>
        <v>0.16018306636155608</v>
      </c>
      <c r="Q37" s="83">
        <f t="shared" ca="1" si="174"/>
        <v>4</v>
      </c>
      <c r="R37" s="114">
        <f t="shared" ca="1" si="175"/>
        <v>0.79545454545454541</v>
      </c>
      <c r="T37" s="88">
        <f ca="1">RANK(V37,$V$4:$V$98,0)+COUNTIFS($V$4:$V37,V37)-1</f>
        <v>47</v>
      </c>
      <c r="U37" s="84" t="str">
        <f>Listes!X37</f>
        <v>Fred</v>
      </c>
      <c r="V37" s="89" cm="1">
        <f t="array" aca="1" ref="V37" ca="1">INDEX($W37:$AG37,$C$2)</f>
        <v>46</v>
      </c>
      <c r="W37" s="83">
        <f t="shared" ref="W37:Z68" ca="1" si="245">SUMIFS($AI37:$II37,$AI$3:$II$3,W$3)</f>
        <v>46</v>
      </c>
      <c r="X37" s="83">
        <f t="shared" ca="1" si="245"/>
        <v>28</v>
      </c>
      <c r="Y37" s="83">
        <f t="shared" ca="1" si="245"/>
        <v>18</v>
      </c>
      <c r="Z37" s="83">
        <f t="shared" ca="1" si="245"/>
        <v>2230</v>
      </c>
      <c r="AA37" s="90">
        <f t="shared" ca="1" si="146"/>
        <v>48.478260869565219</v>
      </c>
      <c r="AB37" s="83">
        <f t="shared" ref="AB37:AE68" ca="1" si="246">SUMIFS($AI37:$II37,$AI$3:$II$3,AB$3)</f>
        <v>5</v>
      </c>
      <c r="AC37" s="83">
        <f t="shared" ca="1" si="246"/>
        <v>3</v>
      </c>
      <c r="AD37" s="83">
        <f t="shared" ca="1" si="246"/>
        <v>0</v>
      </c>
      <c r="AE37" s="83">
        <f t="shared" ca="1" si="246"/>
        <v>0</v>
      </c>
      <c r="AF37" s="116">
        <f t="shared" ca="1" si="244"/>
        <v>0.10526315789473684</v>
      </c>
      <c r="AG37" s="85">
        <f t="shared" ca="1" si="178"/>
        <v>7</v>
      </c>
      <c r="AH37" s="126">
        <f t="shared" ca="1" si="179"/>
        <v>153</v>
      </c>
      <c r="AI37" s="83" t="str">
        <f t="shared" ca="1" si="223"/>
        <v/>
      </c>
      <c r="AJ37" s="83" t="str">
        <f t="shared" ca="1" si="223"/>
        <v/>
      </c>
      <c r="AK37" s="83" t="str">
        <f t="shared" ca="1" si="223"/>
        <v/>
      </c>
      <c r="AL37" s="83" t="str">
        <f t="shared" ca="1" si="223"/>
        <v/>
      </c>
      <c r="AM37" s="83" t="str">
        <f t="shared" ca="1" si="223"/>
        <v/>
      </c>
      <c r="AN37" s="83" t="str">
        <f t="shared" ca="1" si="223"/>
        <v/>
      </c>
      <c r="AO37" s="83" t="str">
        <f t="shared" ca="1" si="223"/>
        <v/>
      </c>
      <c r="AP37" s="83" t="str">
        <f t="shared" ca="1" si="223"/>
        <v/>
      </c>
      <c r="AQ37" s="83" t="str">
        <f t="shared" ca="1" si="223"/>
        <v/>
      </c>
      <c r="AR37" s="126" t="str">
        <f ca="1">IFERROR(IF(VLOOKUP(AR$1,$A$6:$C$26,3,0),IF(ISNUMBER(AI37),SUMIFS('Stats Coachs'!$F$2:$F$29,'Stats Coachs'!$C$2:$C$29,VLOOKUP(AR$1,$A$6:$B$26,2,0)),""),""),"")</f>
        <v/>
      </c>
      <c r="AS37" s="83" t="str">
        <f t="shared" ca="1" si="224"/>
        <v/>
      </c>
      <c r="AT37" s="83" t="str">
        <f t="shared" ca="1" si="224"/>
        <v/>
      </c>
      <c r="AU37" s="83" t="str">
        <f t="shared" ca="1" si="224"/>
        <v/>
      </c>
      <c r="AV37" s="83" t="str">
        <f t="shared" ca="1" si="224"/>
        <v/>
      </c>
      <c r="AW37" s="83" t="str">
        <f t="shared" ca="1" si="224"/>
        <v/>
      </c>
      <c r="AX37" s="83" t="str">
        <f t="shared" ca="1" si="224"/>
        <v/>
      </c>
      <c r="AY37" s="83" t="str">
        <f t="shared" ca="1" si="224"/>
        <v/>
      </c>
      <c r="AZ37" s="83" t="str">
        <f t="shared" ca="1" si="224"/>
        <v/>
      </c>
      <c r="BA37" s="83" t="str">
        <f t="shared" ca="1" si="224"/>
        <v/>
      </c>
      <c r="BB37" s="126" t="str">
        <f ca="1">IFERROR(IF(VLOOKUP(BB$1,$A$7:$C$26,3,0),IF(ISNUMBER(AS37),SUMIFS('Stats Coachs'!$F$3:$F$29,'Stats Coachs'!$C$3:$C$29,VLOOKUP(BB$1,$A$7:$B$26,2,0)),""),""),"")</f>
        <v/>
      </c>
      <c r="BC37" s="83">
        <f t="shared" ca="1" si="225"/>
        <v>1</v>
      </c>
      <c r="BD37" s="83">
        <f t="shared" ca="1" si="225"/>
        <v>1</v>
      </c>
      <c r="BE37" s="83">
        <f t="shared" ca="1" si="225"/>
        <v>0</v>
      </c>
      <c r="BF37" s="83">
        <f t="shared" ca="1" si="225"/>
        <v>90</v>
      </c>
      <c r="BG37" s="83">
        <f t="shared" ca="1" si="225"/>
        <v>90</v>
      </c>
      <c r="BH37" s="83">
        <f t="shared" ca="1" si="225"/>
        <v>0</v>
      </c>
      <c r="BI37" s="83">
        <f t="shared" ca="1" si="225"/>
        <v>0</v>
      </c>
      <c r="BJ37" s="83">
        <f t="shared" ca="1" si="225"/>
        <v>0</v>
      </c>
      <c r="BK37" s="83">
        <f t="shared" ca="1" si="225"/>
        <v>0</v>
      </c>
      <c r="BL37" s="126">
        <f ca="1">IFERROR(IF(VLOOKUP(BL$1,$A$7:$C$26,3,0),IF(ISNUMBER(BC37),SUMIFS('Stats Coachs'!$F$3:$F$29,'Stats Coachs'!$C$3:$C$29,VLOOKUP(BL$1,$A$7:$B$26,2,0)),""),""),"")</f>
        <v>22</v>
      </c>
      <c r="BM37" s="83">
        <f t="shared" ca="1" si="226"/>
        <v>9</v>
      </c>
      <c r="BN37" s="83">
        <f t="shared" ca="1" si="226"/>
        <v>5</v>
      </c>
      <c r="BO37" s="83">
        <f t="shared" ca="1" si="226"/>
        <v>4</v>
      </c>
      <c r="BP37" s="83">
        <f t="shared" ca="1" si="226"/>
        <v>395</v>
      </c>
      <c r="BQ37" s="83">
        <f t="shared" ca="1" si="226"/>
        <v>44</v>
      </c>
      <c r="BR37" s="83">
        <f t="shared" ca="1" si="226"/>
        <v>0</v>
      </c>
      <c r="BS37" s="83">
        <f t="shared" ca="1" si="226"/>
        <v>0</v>
      </c>
      <c r="BT37" s="83">
        <f t="shared" ca="1" si="226"/>
        <v>0</v>
      </c>
      <c r="BU37" s="83">
        <f t="shared" ca="1" si="226"/>
        <v>0</v>
      </c>
      <c r="BV37" s="126">
        <f ca="1">IFERROR(IF(VLOOKUP(BV$1,$A$7:$C$26,3,0),IF(ISNUMBER(BM37),SUMIFS('Stats Coachs'!$F$3:$F$29,'Stats Coachs'!$C$3:$C$29,VLOOKUP(BV$1,$A$7:$B$26,2,0)),""),""),"")</f>
        <v>21</v>
      </c>
      <c r="BW37" s="83">
        <f t="shared" ca="1" si="227"/>
        <v>3</v>
      </c>
      <c r="BX37" s="83">
        <f t="shared" ca="1" si="227"/>
        <v>2</v>
      </c>
      <c r="BY37" s="83">
        <f t="shared" ca="1" si="227"/>
        <v>1</v>
      </c>
      <c r="BZ37" s="83">
        <f t="shared" ca="1" si="227"/>
        <v>120</v>
      </c>
      <c r="CA37" s="83">
        <f t="shared" ca="1" si="227"/>
        <v>40</v>
      </c>
      <c r="CB37" s="83">
        <f t="shared" ca="1" si="227"/>
        <v>0</v>
      </c>
      <c r="CC37" s="83">
        <f t="shared" ca="1" si="227"/>
        <v>0</v>
      </c>
      <c r="CD37" s="83">
        <f t="shared" ca="1" si="227"/>
        <v>0</v>
      </c>
      <c r="CE37" s="83">
        <f t="shared" ca="1" si="227"/>
        <v>0</v>
      </c>
      <c r="CF37" s="126">
        <f ca="1">IFERROR(IF(VLOOKUP(CF$1,$A$7:$C$26,3,0),IF(ISNUMBER(BW37),SUMIFS('Stats Coachs'!$F$3:$F$29,'Stats Coachs'!$C$3:$C$29,VLOOKUP(CF$1,$A$7:$B$26,2,0)),""),""),"")</f>
        <v>19</v>
      </c>
      <c r="CG37" s="83" t="str">
        <f t="shared" ca="1" si="228"/>
        <v/>
      </c>
      <c r="CH37" s="83" t="str">
        <f t="shared" ca="1" si="228"/>
        <v/>
      </c>
      <c r="CI37" s="83" t="str">
        <f t="shared" ca="1" si="228"/>
        <v/>
      </c>
      <c r="CJ37" s="83" t="str">
        <f t="shared" ca="1" si="228"/>
        <v/>
      </c>
      <c r="CK37" s="83" t="str">
        <f t="shared" ca="1" si="228"/>
        <v/>
      </c>
      <c r="CL37" s="83" t="str">
        <f t="shared" ca="1" si="228"/>
        <v/>
      </c>
      <c r="CM37" s="83" t="str">
        <f t="shared" ca="1" si="228"/>
        <v/>
      </c>
      <c r="CN37" s="83" t="str">
        <f t="shared" ca="1" si="228"/>
        <v/>
      </c>
      <c r="CO37" s="83" t="str">
        <f t="shared" ca="1" si="228"/>
        <v/>
      </c>
      <c r="CP37" s="126" t="str">
        <f ca="1">IFERROR(IF(VLOOKUP(CP$1,$A$7:$C$26,3,0),IF(ISNUMBER(CG37),SUMIFS('Stats Coachs'!$F$3:$F$29,'Stats Coachs'!$C$3:$C$29,VLOOKUP(CP$1,$A$7:$B$26,2,0)),""),""),"")</f>
        <v/>
      </c>
      <c r="CQ37" s="83" t="str">
        <f t="shared" ca="1" si="229"/>
        <v/>
      </c>
      <c r="CR37" s="83" t="str">
        <f t="shared" ca="1" si="229"/>
        <v/>
      </c>
      <c r="CS37" s="83" t="str">
        <f t="shared" ca="1" si="229"/>
        <v/>
      </c>
      <c r="CT37" s="83" t="str">
        <f t="shared" ca="1" si="229"/>
        <v/>
      </c>
      <c r="CU37" s="83" t="str">
        <f t="shared" ca="1" si="229"/>
        <v/>
      </c>
      <c r="CV37" s="83" t="str">
        <f t="shared" ca="1" si="229"/>
        <v/>
      </c>
      <c r="CW37" s="83" t="str">
        <f t="shared" ca="1" si="229"/>
        <v/>
      </c>
      <c r="CX37" s="83" t="str">
        <f t="shared" ca="1" si="229"/>
        <v/>
      </c>
      <c r="CY37" s="83" t="str">
        <f t="shared" ca="1" si="229"/>
        <v/>
      </c>
      <c r="CZ37" s="126" t="str">
        <f ca="1">IFERROR(IF(VLOOKUP(CZ$1,$A$7:$C$26,3,0),IF(ISNUMBER(CQ37),SUMIFS('Stats Coachs'!$F$3:$F$29,'Stats Coachs'!$C$3:$C$29,VLOOKUP(CZ$1,$A$7:$B$26,2,0)),""),""),"")</f>
        <v/>
      </c>
      <c r="DA37" s="83">
        <f t="shared" ca="1" si="230"/>
        <v>7</v>
      </c>
      <c r="DB37" s="83">
        <f t="shared" ca="1" si="230"/>
        <v>3</v>
      </c>
      <c r="DC37" s="83">
        <f t="shared" ca="1" si="230"/>
        <v>4</v>
      </c>
      <c r="DD37" s="83">
        <f t="shared" ca="1" si="230"/>
        <v>265</v>
      </c>
      <c r="DE37" s="83">
        <f t="shared" ca="1" si="230"/>
        <v>38</v>
      </c>
      <c r="DF37" s="83">
        <f t="shared" ca="1" si="230"/>
        <v>2</v>
      </c>
      <c r="DG37" s="83">
        <f t="shared" ca="1" si="230"/>
        <v>0</v>
      </c>
      <c r="DH37" s="83">
        <f t="shared" ca="1" si="230"/>
        <v>0</v>
      </c>
      <c r="DI37" s="83">
        <f t="shared" ca="1" si="230"/>
        <v>0</v>
      </c>
      <c r="DJ37" s="126">
        <f ca="1">IFERROR(IF(VLOOKUP(DJ$1,$A$7:$C$26,3,0),IF(ISNUMBER(DA37),SUMIFS('Stats Coachs'!$F$3:$F$29,'Stats Coachs'!$C$3:$C$29,VLOOKUP(DJ$1,$A$7:$B$26,2,0)),""),""),"")</f>
        <v>18</v>
      </c>
      <c r="DK37" s="83">
        <f t="shared" ca="1" si="231"/>
        <v>9</v>
      </c>
      <c r="DL37" s="83">
        <f t="shared" ca="1" si="231"/>
        <v>7</v>
      </c>
      <c r="DM37" s="83">
        <f t="shared" ca="1" si="231"/>
        <v>2</v>
      </c>
      <c r="DN37" s="83">
        <f t="shared" ca="1" si="231"/>
        <v>480</v>
      </c>
      <c r="DO37" s="83" t="str">
        <f t="shared" ca="1" si="231"/>
        <v>53.5</v>
      </c>
      <c r="DP37" s="83">
        <f t="shared" ca="1" si="231"/>
        <v>0</v>
      </c>
      <c r="DQ37" s="83">
        <f t="shared" ca="1" si="231"/>
        <v>0</v>
      </c>
      <c r="DR37" s="83">
        <f t="shared" ca="1" si="231"/>
        <v>0</v>
      </c>
      <c r="DS37" s="83">
        <f t="shared" ca="1" si="231"/>
        <v>0</v>
      </c>
      <c r="DT37" s="126">
        <f ca="1">IFERROR(IF(VLOOKUP(DT$1,$A$7:$C$26,3,0),IF(ISNUMBER(DK37),SUMIFS('Stats Coachs'!$F$3:$F$29,'Stats Coachs'!$C$3:$C$29,VLOOKUP(DT$1,$A$7:$B$26,2,0)),""),""),"")</f>
        <v>24</v>
      </c>
      <c r="DU37" s="83">
        <f t="shared" ca="1" si="232"/>
        <v>10</v>
      </c>
      <c r="DV37" s="83">
        <f t="shared" ca="1" si="232"/>
        <v>7</v>
      </c>
      <c r="DW37" s="83">
        <f t="shared" ca="1" si="232"/>
        <v>3</v>
      </c>
      <c r="DX37" s="83">
        <f t="shared" ca="1" si="232"/>
        <v>560</v>
      </c>
      <c r="DY37" s="83">
        <f t="shared" ca="1" si="232"/>
        <v>56</v>
      </c>
      <c r="DZ37" s="83">
        <f t="shared" ca="1" si="232"/>
        <v>1</v>
      </c>
      <c r="EA37" s="83">
        <f t="shared" ca="1" si="232"/>
        <v>2</v>
      </c>
      <c r="EB37" s="83">
        <f t="shared" ca="1" si="232"/>
        <v>0</v>
      </c>
      <c r="EC37" s="83">
        <f t="shared" ca="1" si="232"/>
        <v>0</v>
      </c>
      <c r="ED37" s="126">
        <f ca="1">IFERROR(IF(VLOOKUP(ED$1,$A$7:$C$26,3,0),IF(ISNUMBER(DU37),SUMIFS('Stats Coachs'!$F$3:$F$29,'Stats Coachs'!$C$3:$C$29,VLOOKUP(ED$1,$A$7:$B$26,2,0)),""),""),"")</f>
        <v>24</v>
      </c>
      <c r="EE37" s="83">
        <f t="shared" ca="1" si="233"/>
        <v>7</v>
      </c>
      <c r="EF37" s="83">
        <f t="shared" ca="1" si="233"/>
        <v>3</v>
      </c>
      <c r="EG37" s="83">
        <f t="shared" ca="1" si="233"/>
        <v>4</v>
      </c>
      <c r="EH37" s="83">
        <f t="shared" ca="1" si="233"/>
        <v>320</v>
      </c>
      <c r="EI37" s="83">
        <f t="shared" ca="1" si="233"/>
        <v>45.5</v>
      </c>
      <c r="EJ37" s="83">
        <f t="shared" ca="1" si="233"/>
        <v>2</v>
      </c>
      <c r="EK37" s="83">
        <f t="shared" ca="1" si="233"/>
        <v>1</v>
      </c>
      <c r="EL37" s="83">
        <f t="shared" ca="1" si="233"/>
        <v>0</v>
      </c>
      <c r="EM37" s="83">
        <f t="shared" ca="1" si="233"/>
        <v>0</v>
      </c>
      <c r="EN37" s="126">
        <f ca="1">IFERROR(IF(VLOOKUP(EN$1,$A$7:$C$26,3,0),IF(ISNUMBER(EE37),SUMIFS('Stats Coachs'!$F$3:$F$29,'Stats Coachs'!$C$3:$C$29,VLOOKUP(EN$1,$A$7:$B$26,2,0)),""),""),"")</f>
        <v>25</v>
      </c>
      <c r="EO37" s="83" t="str">
        <f t="shared" ca="1" si="234"/>
        <v/>
      </c>
      <c r="EP37" s="83" t="str">
        <f t="shared" ca="1" si="234"/>
        <v/>
      </c>
      <c r="EQ37" s="83" t="str">
        <f t="shared" ca="1" si="234"/>
        <v/>
      </c>
      <c r="ER37" s="83" t="str">
        <f t="shared" ca="1" si="234"/>
        <v/>
      </c>
      <c r="ES37" s="83" t="str">
        <f t="shared" ca="1" si="234"/>
        <v/>
      </c>
      <c r="ET37" s="83" t="str">
        <f t="shared" ca="1" si="234"/>
        <v/>
      </c>
      <c r="EU37" s="83" t="str">
        <f t="shared" ca="1" si="234"/>
        <v/>
      </c>
      <c r="EV37" s="83" t="str">
        <f t="shared" ca="1" si="234"/>
        <v/>
      </c>
      <c r="EW37" s="83" t="str">
        <f t="shared" ca="1" si="234"/>
        <v/>
      </c>
      <c r="EX37" s="126" t="str">
        <f ca="1">IFERROR(IF(VLOOKUP(EX$1,$A$7:$C$26,3,0),IF(ISNUMBER(EO37),SUMIFS('Stats Coachs'!$F$3:$F$29,'Stats Coachs'!$C$3:$C$29,VLOOKUP(EX$1,$A$7:$B$26,2,0)),""),""),"")</f>
        <v/>
      </c>
      <c r="EY37" s="83" t="str">
        <f t="shared" ca="1" si="235"/>
        <v/>
      </c>
      <c r="EZ37" s="83" t="str">
        <f t="shared" ca="1" si="235"/>
        <v/>
      </c>
      <c r="FA37" s="83" t="str">
        <f t="shared" ca="1" si="235"/>
        <v/>
      </c>
      <c r="FB37" s="83" t="str">
        <f t="shared" ca="1" si="235"/>
        <v/>
      </c>
      <c r="FC37" s="83" t="str">
        <f t="shared" ca="1" si="235"/>
        <v/>
      </c>
      <c r="FD37" s="83" t="str">
        <f t="shared" ca="1" si="235"/>
        <v/>
      </c>
      <c r="FE37" s="83" t="str">
        <f t="shared" ca="1" si="235"/>
        <v/>
      </c>
      <c r="FF37" s="83" t="str">
        <f t="shared" ca="1" si="235"/>
        <v/>
      </c>
      <c r="FG37" s="83" t="str">
        <f t="shared" ca="1" si="235"/>
        <v/>
      </c>
      <c r="FH37" s="126" t="str">
        <f ca="1">IFERROR(IF(VLOOKUP(FH$1,$A$7:$C$26,3,0),IF(ISNUMBER(EY37),SUMIFS('Stats Coachs'!$F$3:$F$29,'Stats Coachs'!$C$3:$C$29,VLOOKUP(FH$1,$A$7:$B$26,2,0)),""),""),"")</f>
        <v/>
      </c>
      <c r="FI37" s="83" t="str">
        <f t="shared" ca="1" si="236"/>
        <v/>
      </c>
      <c r="FJ37" s="83" t="str">
        <f t="shared" ca="1" si="236"/>
        <v/>
      </c>
      <c r="FK37" s="83" t="str">
        <f t="shared" ca="1" si="236"/>
        <v/>
      </c>
      <c r="FL37" s="83" t="str">
        <f t="shared" ca="1" si="236"/>
        <v/>
      </c>
      <c r="FM37" s="83" t="str">
        <f t="shared" ca="1" si="236"/>
        <v/>
      </c>
      <c r="FN37" s="83" t="str">
        <f t="shared" ca="1" si="236"/>
        <v/>
      </c>
      <c r="FO37" s="83" t="str">
        <f t="shared" ca="1" si="236"/>
        <v/>
      </c>
      <c r="FP37" s="83" t="str">
        <f t="shared" ca="1" si="236"/>
        <v/>
      </c>
      <c r="FQ37" s="83" t="str">
        <f t="shared" ca="1" si="236"/>
        <v/>
      </c>
      <c r="FR37" s="126" t="str">
        <f ca="1">IFERROR(IF(VLOOKUP(FR$1,$A$7:$C$26,3,0),IF(ISNUMBER(FI37),SUMIFS('Stats Coachs'!$F$3:$F$29,'Stats Coachs'!$C$3:$C$29,VLOOKUP(FR$1,$A$7:$B$26,2,0)),""),""),"")</f>
        <v/>
      </c>
      <c r="FS37" s="83" t="str">
        <f t="shared" ca="1" si="237"/>
        <v/>
      </c>
      <c r="FT37" s="83" t="str">
        <f t="shared" ca="1" si="237"/>
        <v/>
      </c>
      <c r="FU37" s="83" t="str">
        <f t="shared" ca="1" si="237"/>
        <v/>
      </c>
      <c r="FV37" s="83" t="str">
        <f t="shared" ca="1" si="237"/>
        <v/>
      </c>
      <c r="FW37" s="83" t="str">
        <f t="shared" ca="1" si="237"/>
        <v/>
      </c>
      <c r="FX37" s="83" t="str">
        <f t="shared" ca="1" si="237"/>
        <v/>
      </c>
      <c r="FY37" s="83" t="str">
        <f t="shared" ca="1" si="237"/>
        <v/>
      </c>
      <c r="FZ37" s="83" t="str">
        <f t="shared" ca="1" si="237"/>
        <v/>
      </c>
      <c r="GA37" s="83" t="str">
        <f t="shared" ca="1" si="237"/>
        <v/>
      </c>
      <c r="GB37" s="126" t="str">
        <f ca="1">IFERROR(IF(VLOOKUP(GB$1,$A$7:$C$26,3,0),IF(ISNUMBER(FS37),SUMIFS('Stats Coachs'!$F$3:$F$29,'Stats Coachs'!$C$3:$C$29,VLOOKUP(GB$1,$A$7:$B$26,2,0)),""),""),"")</f>
        <v/>
      </c>
      <c r="GC37" s="83" t="str">
        <f t="shared" ca="1" si="238"/>
        <v/>
      </c>
      <c r="GD37" s="83" t="str">
        <f t="shared" ca="1" si="238"/>
        <v/>
      </c>
      <c r="GE37" s="83" t="str">
        <f t="shared" ca="1" si="238"/>
        <v/>
      </c>
      <c r="GF37" s="83" t="str">
        <f t="shared" ca="1" si="238"/>
        <v/>
      </c>
      <c r="GG37" s="83" t="str">
        <f t="shared" ca="1" si="238"/>
        <v/>
      </c>
      <c r="GH37" s="83" t="str">
        <f t="shared" ca="1" si="238"/>
        <v/>
      </c>
      <c r="GI37" s="83" t="str">
        <f t="shared" ca="1" si="238"/>
        <v/>
      </c>
      <c r="GJ37" s="83" t="str">
        <f t="shared" ca="1" si="238"/>
        <v/>
      </c>
      <c r="GK37" s="83" t="str">
        <f t="shared" ca="1" si="238"/>
        <v/>
      </c>
      <c r="GL37" s="126" t="str">
        <f ca="1">IFERROR(IF(VLOOKUP(GL$1,$A$7:$C$26,3,0),IF(ISNUMBER(GC37),SUMIFS('Stats Coachs'!$F$3:$F$29,'Stats Coachs'!$C$3:$C$29,VLOOKUP(GL$1,$A$7:$B$26,2,0)),""),""),"")</f>
        <v/>
      </c>
      <c r="GM37" s="83" t="str">
        <f t="shared" ca="1" si="239"/>
        <v/>
      </c>
      <c r="GN37" s="83" t="str">
        <f t="shared" ca="1" si="239"/>
        <v/>
      </c>
      <c r="GO37" s="83" t="str">
        <f t="shared" ca="1" si="239"/>
        <v/>
      </c>
      <c r="GP37" s="83" t="str">
        <f t="shared" ca="1" si="239"/>
        <v/>
      </c>
      <c r="GQ37" s="83" t="str">
        <f t="shared" ca="1" si="239"/>
        <v/>
      </c>
      <c r="GR37" s="83" t="str">
        <f t="shared" ca="1" si="239"/>
        <v/>
      </c>
      <c r="GS37" s="83" t="str">
        <f t="shared" ca="1" si="239"/>
        <v/>
      </c>
      <c r="GT37" s="83" t="str">
        <f t="shared" ca="1" si="239"/>
        <v/>
      </c>
      <c r="GU37" s="83" t="str">
        <f t="shared" ca="1" si="239"/>
        <v/>
      </c>
      <c r="GV37" s="126" t="str">
        <f ca="1">IFERROR(IF(VLOOKUP(GV$1,$A$7:$C$26,3,0),IF(ISNUMBER(GM37),SUMIFS('Stats Coachs'!$F$3:$F$29,'Stats Coachs'!$C$3:$C$29,VLOOKUP(GV$1,$A$7:$B$26,2,0)),""),""),"")</f>
        <v/>
      </c>
      <c r="GW37" s="83" t="str">
        <f t="shared" ca="1" si="240"/>
        <v/>
      </c>
      <c r="GX37" s="83" t="str">
        <f t="shared" ca="1" si="240"/>
        <v/>
      </c>
      <c r="GY37" s="83" t="str">
        <f t="shared" ca="1" si="240"/>
        <v/>
      </c>
      <c r="GZ37" s="83" t="str">
        <f t="shared" ca="1" si="240"/>
        <v/>
      </c>
      <c r="HA37" s="83" t="str">
        <f t="shared" ca="1" si="240"/>
        <v/>
      </c>
      <c r="HB37" s="83" t="str">
        <f t="shared" ca="1" si="240"/>
        <v/>
      </c>
      <c r="HC37" s="83" t="str">
        <f t="shared" ca="1" si="240"/>
        <v/>
      </c>
      <c r="HD37" s="83" t="str">
        <f t="shared" ca="1" si="240"/>
        <v/>
      </c>
      <c r="HE37" s="83" t="str">
        <f t="shared" ca="1" si="240"/>
        <v/>
      </c>
      <c r="HF37" s="126" t="str">
        <f ca="1">IFERROR(IF(VLOOKUP(HF$1,$A$7:$C$26,3,0),IF(ISNUMBER(GW37),SUMIFS('Stats Coachs'!$F$3:$F$29,'Stats Coachs'!$C$3:$C$29,VLOOKUP(HF$1,$A$7:$B$26,2,0)),""),""),"")</f>
        <v/>
      </c>
      <c r="HG37" s="83" t="str">
        <f t="shared" ca="1" si="241"/>
        <v/>
      </c>
      <c r="HH37" s="83" t="str">
        <f t="shared" ca="1" si="241"/>
        <v/>
      </c>
      <c r="HI37" s="83" t="str">
        <f t="shared" ca="1" si="241"/>
        <v/>
      </c>
      <c r="HJ37" s="83" t="str">
        <f t="shared" ca="1" si="241"/>
        <v/>
      </c>
      <c r="HK37" s="83" t="str">
        <f t="shared" ca="1" si="241"/>
        <v/>
      </c>
      <c r="HL37" s="83" t="str">
        <f t="shared" ca="1" si="241"/>
        <v/>
      </c>
      <c r="HM37" s="83" t="str">
        <f t="shared" ca="1" si="241"/>
        <v/>
      </c>
      <c r="HN37" s="83" t="str">
        <f t="shared" ca="1" si="241"/>
        <v/>
      </c>
      <c r="HO37" s="83" t="str">
        <f t="shared" ca="1" si="241"/>
        <v/>
      </c>
      <c r="HP37" s="126" t="str">
        <f ca="1">IFERROR(IF(VLOOKUP(HP$1,$A$7:$C$26,3,0),IF(ISNUMBER(HG37),SUMIFS('Stats Coachs'!$F$3:$F$29,'Stats Coachs'!$C$3:$C$29,VLOOKUP(HP$1,$A$7:$B$26,2,0)),""),""),"")</f>
        <v/>
      </c>
      <c r="HQ37" s="83" t="str">
        <f t="shared" ca="1" si="242"/>
        <v/>
      </c>
      <c r="HR37" s="83" t="str">
        <f t="shared" ca="1" si="242"/>
        <v/>
      </c>
      <c r="HS37" s="83" t="str">
        <f t="shared" ca="1" si="242"/>
        <v/>
      </c>
      <c r="HT37" s="83" t="str">
        <f t="shared" ca="1" si="242"/>
        <v/>
      </c>
      <c r="HU37" s="83" t="str">
        <f t="shared" ca="1" si="242"/>
        <v/>
      </c>
      <c r="HV37" s="83" t="str">
        <f t="shared" ca="1" si="242"/>
        <v/>
      </c>
      <c r="HW37" s="83" t="str">
        <f t="shared" ca="1" si="242"/>
        <v/>
      </c>
      <c r="HX37" s="83" t="str">
        <f t="shared" ca="1" si="242"/>
        <v/>
      </c>
      <c r="HY37" s="83" t="str">
        <f t="shared" ca="1" si="242"/>
        <v/>
      </c>
      <c r="HZ37" s="126" t="str">
        <f ca="1">IFERROR(IF(VLOOKUP(HZ$1,$A$7:$C$26,3,0),IF(ISNUMBER(HQ37),SUMIFS('Stats Coachs'!$F$3:$F$29,'Stats Coachs'!$C$3:$C$29,VLOOKUP(HZ$1,$A$7:$B$26,2,0)),""),""),"")</f>
        <v/>
      </c>
      <c r="IA37" s="83" t="str">
        <f t="shared" ca="1" si="243"/>
        <v/>
      </c>
      <c r="IB37" s="83" t="str">
        <f t="shared" ca="1" si="243"/>
        <v/>
      </c>
      <c r="IC37" s="83" t="str">
        <f t="shared" ca="1" si="243"/>
        <v/>
      </c>
      <c r="ID37" s="83" t="str">
        <f t="shared" ca="1" si="243"/>
        <v/>
      </c>
      <c r="IE37" s="83" t="str">
        <f t="shared" ca="1" si="243"/>
        <v/>
      </c>
      <c r="IF37" s="83" t="str">
        <f t="shared" ca="1" si="243"/>
        <v/>
      </c>
      <c r="IG37" s="83" t="str">
        <f t="shared" ca="1" si="243"/>
        <v/>
      </c>
      <c r="IH37" s="83" t="str">
        <f t="shared" ca="1" si="243"/>
        <v/>
      </c>
      <c r="II37" s="83" t="str">
        <f t="shared" ca="1" si="243"/>
        <v/>
      </c>
      <c r="IJ37" s="126" t="str">
        <f ca="1">IFERROR(IF(VLOOKUP(IJ$1,$A$7:$C$26,3,0),IF(ISNUMBER(IA37),SUMIFS('Stats Coachs'!$F$3:$F$29,'Stats Coachs'!$C$3:$C$29,VLOOKUP(IJ$1,$A$7:$B$26,2,0)),""),""),"")</f>
        <v/>
      </c>
    </row>
    <row r="38" spans="5:244" x14ac:dyDescent="0.2">
      <c r="E38" s="83">
        <v>35</v>
      </c>
      <c r="F38" s="86" t="str">
        <f ca="1">IFERROR(VLOOKUP($E38,$T$4:$AE$98,F$2,0),"")</f>
        <v>Rodrigue</v>
      </c>
      <c r="G38" s="83">
        <f t="shared" ca="1" si="170"/>
        <v>69</v>
      </c>
      <c r="H38" s="83">
        <f t="shared" ca="1" si="170"/>
        <v>65</v>
      </c>
      <c r="I38" s="83">
        <f t="shared" ca="1" si="170"/>
        <v>4</v>
      </c>
      <c r="J38" s="117">
        <f t="shared" ca="1" si="170"/>
        <v>5575</v>
      </c>
      <c r="K38" s="87">
        <f t="shared" ca="1" si="171"/>
        <v>81</v>
      </c>
      <c r="L38" s="83">
        <f t="shared" ca="1" si="172"/>
        <v>74</v>
      </c>
      <c r="M38" s="83">
        <f t="shared" ca="1" si="172"/>
        <v>14</v>
      </c>
      <c r="N38" s="83">
        <f t="shared" ca="1" si="172"/>
        <v>7</v>
      </c>
      <c r="O38" s="83">
        <f t="shared" ca="1" si="172"/>
        <v>0</v>
      </c>
      <c r="P38" s="114">
        <f t="shared" ca="1" si="173"/>
        <v>0.15789473684210525</v>
      </c>
      <c r="Q38" s="83">
        <f t="shared" ca="1" si="174"/>
        <v>4</v>
      </c>
      <c r="R38" s="114">
        <f t="shared" ca="1" si="175"/>
        <v>0.78409090909090906</v>
      </c>
      <c r="T38" s="88">
        <f ca="1">RANK(V38,$V$4:$V$98,0)+COUNTIFS($V$4:$V38,V38)-1</f>
        <v>92</v>
      </c>
      <c r="U38" s="84" t="str">
        <f>Listes!X38</f>
        <v>Fred G</v>
      </c>
      <c r="V38" s="89" cm="1">
        <f t="array" aca="1" ref="V38" ca="1">INDEX($W38:$AG38,$C$2)</f>
        <v>2</v>
      </c>
      <c r="W38" s="83">
        <f t="shared" ca="1" si="245"/>
        <v>2</v>
      </c>
      <c r="X38" s="83">
        <f t="shared" ca="1" si="245"/>
        <v>2</v>
      </c>
      <c r="Y38" s="83">
        <f t="shared" ca="1" si="245"/>
        <v>0</v>
      </c>
      <c r="Z38" s="83">
        <f t="shared" ca="1" si="245"/>
        <v>200</v>
      </c>
      <c r="AA38" s="90">
        <f t="shared" ca="1" si="146"/>
        <v>100</v>
      </c>
      <c r="AB38" s="83">
        <f t="shared" ca="1" si="246"/>
        <v>0</v>
      </c>
      <c r="AC38" s="83">
        <f t="shared" ca="1" si="246"/>
        <v>0</v>
      </c>
      <c r="AD38" s="83">
        <f t="shared" ca="1" si="246"/>
        <v>0</v>
      </c>
      <c r="AE38" s="83">
        <f t="shared" ca="1" si="246"/>
        <v>0</v>
      </c>
      <c r="AF38" s="116">
        <f t="shared" ca="1" si="244"/>
        <v>4.5766590389016018E-3</v>
      </c>
      <c r="AG38" s="85">
        <f t="shared" ca="1" si="178"/>
        <v>1</v>
      </c>
      <c r="AH38" s="126">
        <f t="shared" ca="1" si="179"/>
        <v>24</v>
      </c>
      <c r="AI38" s="83" t="str">
        <f t="shared" ca="1" si="223"/>
        <v/>
      </c>
      <c r="AJ38" s="83" t="str">
        <f t="shared" ca="1" si="223"/>
        <v/>
      </c>
      <c r="AK38" s="83" t="str">
        <f t="shared" ca="1" si="223"/>
        <v/>
      </c>
      <c r="AL38" s="83" t="str">
        <f t="shared" ca="1" si="223"/>
        <v/>
      </c>
      <c r="AM38" s="83" t="str">
        <f t="shared" ca="1" si="223"/>
        <v/>
      </c>
      <c r="AN38" s="83" t="str">
        <f t="shared" ca="1" si="223"/>
        <v/>
      </c>
      <c r="AO38" s="83" t="str">
        <f t="shared" ca="1" si="223"/>
        <v/>
      </c>
      <c r="AP38" s="83" t="str">
        <f t="shared" ca="1" si="223"/>
        <v/>
      </c>
      <c r="AQ38" s="83" t="str">
        <f t="shared" ca="1" si="223"/>
        <v/>
      </c>
      <c r="AR38" s="126" t="str">
        <f ca="1">IFERROR(IF(VLOOKUP(AR$1,$A$6:$C$26,3,0),IF(ISNUMBER(AI38),SUMIFS('Stats Coachs'!$F$2:$F$29,'Stats Coachs'!$C$2:$C$29,VLOOKUP(AR$1,$A$6:$B$26,2,0)),""),""),"")</f>
        <v/>
      </c>
      <c r="AS38" s="83" t="str">
        <f t="shared" ca="1" si="224"/>
        <v/>
      </c>
      <c r="AT38" s="83" t="str">
        <f t="shared" ca="1" si="224"/>
        <v/>
      </c>
      <c r="AU38" s="83" t="str">
        <f t="shared" ca="1" si="224"/>
        <v/>
      </c>
      <c r="AV38" s="83" t="str">
        <f t="shared" ca="1" si="224"/>
        <v/>
      </c>
      <c r="AW38" s="83" t="str">
        <f t="shared" ca="1" si="224"/>
        <v/>
      </c>
      <c r="AX38" s="83" t="str">
        <f t="shared" ca="1" si="224"/>
        <v/>
      </c>
      <c r="AY38" s="83" t="str">
        <f t="shared" ca="1" si="224"/>
        <v/>
      </c>
      <c r="AZ38" s="83" t="str">
        <f t="shared" ca="1" si="224"/>
        <v/>
      </c>
      <c r="BA38" s="83" t="str">
        <f t="shared" ca="1" si="224"/>
        <v/>
      </c>
      <c r="BB38" s="126" t="str">
        <f ca="1">IFERROR(IF(VLOOKUP(BB$1,$A$7:$C$26,3,0),IF(ISNUMBER(AS38),SUMIFS('Stats Coachs'!$F$3:$F$29,'Stats Coachs'!$C$3:$C$29,VLOOKUP(BB$1,$A$7:$B$26,2,0)),""),""),"")</f>
        <v/>
      </c>
      <c r="BC38" s="83" t="str">
        <f t="shared" ca="1" si="225"/>
        <v/>
      </c>
      <c r="BD38" s="83" t="str">
        <f t="shared" ca="1" si="225"/>
        <v/>
      </c>
      <c r="BE38" s="83" t="str">
        <f t="shared" ca="1" si="225"/>
        <v/>
      </c>
      <c r="BF38" s="83" t="str">
        <f t="shared" ca="1" si="225"/>
        <v/>
      </c>
      <c r="BG38" s="83" t="str">
        <f t="shared" ca="1" si="225"/>
        <v/>
      </c>
      <c r="BH38" s="83" t="str">
        <f t="shared" ca="1" si="225"/>
        <v/>
      </c>
      <c r="BI38" s="83" t="str">
        <f t="shared" ca="1" si="225"/>
        <v/>
      </c>
      <c r="BJ38" s="83" t="str">
        <f t="shared" ca="1" si="225"/>
        <v/>
      </c>
      <c r="BK38" s="83" t="str">
        <f t="shared" ca="1" si="225"/>
        <v/>
      </c>
      <c r="BL38" s="126" t="str">
        <f ca="1">IFERROR(IF(VLOOKUP(BL$1,$A$7:$C$26,3,0),IF(ISNUMBER(BC38),SUMIFS('Stats Coachs'!$F$3:$F$29,'Stats Coachs'!$C$3:$C$29,VLOOKUP(BL$1,$A$7:$B$26,2,0)),""),""),"")</f>
        <v/>
      </c>
      <c r="BM38" s="83" t="str">
        <f t="shared" ca="1" si="226"/>
        <v/>
      </c>
      <c r="BN38" s="83" t="str">
        <f t="shared" ca="1" si="226"/>
        <v/>
      </c>
      <c r="BO38" s="83" t="str">
        <f t="shared" ca="1" si="226"/>
        <v/>
      </c>
      <c r="BP38" s="83" t="str">
        <f t="shared" ca="1" si="226"/>
        <v/>
      </c>
      <c r="BQ38" s="83" t="str">
        <f t="shared" ca="1" si="226"/>
        <v/>
      </c>
      <c r="BR38" s="83" t="str">
        <f t="shared" ca="1" si="226"/>
        <v/>
      </c>
      <c r="BS38" s="83" t="str">
        <f t="shared" ca="1" si="226"/>
        <v/>
      </c>
      <c r="BT38" s="83" t="str">
        <f t="shared" ca="1" si="226"/>
        <v/>
      </c>
      <c r="BU38" s="83" t="str">
        <f t="shared" ca="1" si="226"/>
        <v/>
      </c>
      <c r="BV38" s="126" t="str">
        <f ca="1">IFERROR(IF(VLOOKUP(BV$1,$A$7:$C$26,3,0),IF(ISNUMBER(BM38),SUMIFS('Stats Coachs'!$F$3:$F$29,'Stats Coachs'!$C$3:$C$29,VLOOKUP(BV$1,$A$7:$B$26,2,0)),""),""),"")</f>
        <v/>
      </c>
      <c r="BW38" s="83" t="str">
        <f t="shared" ca="1" si="227"/>
        <v/>
      </c>
      <c r="BX38" s="83" t="str">
        <f t="shared" ca="1" si="227"/>
        <v/>
      </c>
      <c r="BY38" s="83" t="str">
        <f t="shared" ca="1" si="227"/>
        <v/>
      </c>
      <c r="BZ38" s="83" t="str">
        <f t="shared" ca="1" si="227"/>
        <v/>
      </c>
      <c r="CA38" s="83" t="str">
        <f t="shared" ca="1" si="227"/>
        <v/>
      </c>
      <c r="CB38" s="83" t="str">
        <f t="shared" ca="1" si="227"/>
        <v/>
      </c>
      <c r="CC38" s="83" t="str">
        <f t="shared" ca="1" si="227"/>
        <v/>
      </c>
      <c r="CD38" s="83" t="str">
        <f t="shared" ca="1" si="227"/>
        <v/>
      </c>
      <c r="CE38" s="83" t="str">
        <f t="shared" ca="1" si="227"/>
        <v/>
      </c>
      <c r="CF38" s="126" t="str">
        <f ca="1">IFERROR(IF(VLOOKUP(CF$1,$A$7:$C$26,3,0),IF(ISNUMBER(BW38),SUMIFS('Stats Coachs'!$F$3:$F$29,'Stats Coachs'!$C$3:$C$29,VLOOKUP(CF$1,$A$7:$B$26,2,0)),""),""),"")</f>
        <v/>
      </c>
      <c r="CG38" s="83" t="str">
        <f t="shared" ca="1" si="228"/>
        <v/>
      </c>
      <c r="CH38" s="83" t="str">
        <f t="shared" ca="1" si="228"/>
        <v/>
      </c>
      <c r="CI38" s="83" t="str">
        <f t="shared" ca="1" si="228"/>
        <v/>
      </c>
      <c r="CJ38" s="83" t="str">
        <f t="shared" ca="1" si="228"/>
        <v/>
      </c>
      <c r="CK38" s="83" t="str">
        <f t="shared" ca="1" si="228"/>
        <v/>
      </c>
      <c r="CL38" s="83" t="str">
        <f t="shared" ca="1" si="228"/>
        <v/>
      </c>
      <c r="CM38" s="83" t="str">
        <f t="shared" ca="1" si="228"/>
        <v/>
      </c>
      <c r="CN38" s="83" t="str">
        <f t="shared" ca="1" si="228"/>
        <v/>
      </c>
      <c r="CO38" s="83" t="str">
        <f t="shared" ca="1" si="228"/>
        <v/>
      </c>
      <c r="CP38" s="126" t="str">
        <f ca="1">IFERROR(IF(VLOOKUP(CP$1,$A$7:$C$26,3,0),IF(ISNUMBER(CG38),SUMIFS('Stats Coachs'!$F$3:$F$29,'Stats Coachs'!$C$3:$C$29,VLOOKUP(CP$1,$A$7:$B$26,2,0)),""),""),"")</f>
        <v/>
      </c>
      <c r="CQ38" s="83" t="str">
        <f t="shared" ca="1" si="229"/>
        <v/>
      </c>
      <c r="CR38" s="83" t="str">
        <f t="shared" ca="1" si="229"/>
        <v/>
      </c>
      <c r="CS38" s="83" t="str">
        <f t="shared" ca="1" si="229"/>
        <v/>
      </c>
      <c r="CT38" s="83" t="str">
        <f t="shared" ca="1" si="229"/>
        <v/>
      </c>
      <c r="CU38" s="83" t="str">
        <f t="shared" ca="1" si="229"/>
        <v/>
      </c>
      <c r="CV38" s="83" t="str">
        <f t="shared" ca="1" si="229"/>
        <v/>
      </c>
      <c r="CW38" s="83" t="str">
        <f t="shared" ca="1" si="229"/>
        <v/>
      </c>
      <c r="CX38" s="83" t="str">
        <f t="shared" ca="1" si="229"/>
        <v/>
      </c>
      <c r="CY38" s="83" t="str">
        <f t="shared" ca="1" si="229"/>
        <v/>
      </c>
      <c r="CZ38" s="126" t="str">
        <f ca="1">IFERROR(IF(VLOOKUP(CZ$1,$A$7:$C$26,3,0),IF(ISNUMBER(CQ38),SUMIFS('Stats Coachs'!$F$3:$F$29,'Stats Coachs'!$C$3:$C$29,VLOOKUP(CZ$1,$A$7:$B$26,2,0)),""),""),"")</f>
        <v/>
      </c>
      <c r="DA38" s="83" t="str">
        <f t="shared" ca="1" si="230"/>
        <v/>
      </c>
      <c r="DB38" s="83" t="str">
        <f t="shared" ca="1" si="230"/>
        <v/>
      </c>
      <c r="DC38" s="83" t="str">
        <f t="shared" ca="1" si="230"/>
        <v/>
      </c>
      <c r="DD38" s="83" t="str">
        <f t="shared" ca="1" si="230"/>
        <v/>
      </c>
      <c r="DE38" s="83" t="str">
        <f t="shared" ca="1" si="230"/>
        <v/>
      </c>
      <c r="DF38" s="83" t="str">
        <f t="shared" ca="1" si="230"/>
        <v/>
      </c>
      <c r="DG38" s="83" t="str">
        <f t="shared" ca="1" si="230"/>
        <v/>
      </c>
      <c r="DH38" s="83" t="str">
        <f t="shared" ca="1" si="230"/>
        <v/>
      </c>
      <c r="DI38" s="83" t="str">
        <f t="shared" ca="1" si="230"/>
        <v/>
      </c>
      <c r="DJ38" s="126" t="str">
        <f ca="1">IFERROR(IF(VLOOKUP(DJ$1,$A$7:$C$26,3,0),IF(ISNUMBER(DA38),SUMIFS('Stats Coachs'!$F$3:$F$29,'Stats Coachs'!$C$3:$C$29,VLOOKUP(DJ$1,$A$7:$B$26,2,0)),""),""),"")</f>
        <v/>
      </c>
      <c r="DK38" s="83" t="str">
        <f t="shared" ca="1" si="231"/>
        <v/>
      </c>
      <c r="DL38" s="83" t="str">
        <f t="shared" ca="1" si="231"/>
        <v/>
      </c>
      <c r="DM38" s="83" t="str">
        <f t="shared" ca="1" si="231"/>
        <v/>
      </c>
      <c r="DN38" s="83" t="str">
        <f t="shared" ca="1" si="231"/>
        <v/>
      </c>
      <c r="DO38" s="83" t="str">
        <f t="shared" ca="1" si="231"/>
        <v/>
      </c>
      <c r="DP38" s="83" t="str">
        <f t="shared" ca="1" si="231"/>
        <v/>
      </c>
      <c r="DQ38" s="83" t="str">
        <f t="shared" ca="1" si="231"/>
        <v/>
      </c>
      <c r="DR38" s="83" t="str">
        <f t="shared" ca="1" si="231"/>
        <v/>
      </c>
      <c r="DS38" s="83" t="str">
        <f t="shared" ca="1" si="231"/>
        <v/>
      </c>
      <c r="DT38" s="126" t="str">
        <f ca="1">IFERROR(IF(VLOOKUP(DT$1,$A$7:$C$26,3,0),IF(ISNUMBER(DK38),SUMIFS('Stats Coachs'!$F$3:$F$29,'Stats Coachs'!$C$3:$C$29,VLOOKUP(DT$1,$A$7:$B$26,2,0)),""),""),"")</f>
        <v/>
      </c>
      <c r="DU38" s="83">
        <f t="shared" ca="1" si="232"/>
        <v>2</v>
      </c>
      <c r="DV38" s="83">
        <f t="shared" ca="1" si="232"/>
        <v>2</v>
      </c>
      <c r="DW38" s="83">
        <f t="shared" ca="1" si="232"/>
        <v>0</v>
      </c>
      <c r="DX38" s="83">
        <f t="shared" ca="1" si="232"/>
        <v>200</v>
      </c>
      <c r="DY38" s="83">
        <f t="shared" ca="1" si="232"/>
        <v>100</v>
      </c>
      <c r="DZ38" s="83">
        <f t="shared" ca="1" si="232"/>
        <v>0</v>
      </c>
      <c r="EA38" s="83">
        <f t="shared" ca="1" si="232"/>
        <v>0</v>
      </c>
      <c r="EB38" s="83">
        <f t="shared" ca="1" si="232"/>
        <v>0</v>
      </c>
      <c r="EC38" s="83">
        <f t="shared" ca="1" si="232"/>
        <v>0</v>
      </c>
      <c r="ED38" s="126">
        <f ca="1">IFERROR(IF(VLOOKUP(ED$1,$A$7:$C$26,3,0),IF(ISNUMBER(DU38),SUMIFS('Stats Coachs'!$F$3:$F$29,'Stats Coachs'!$C$3:$C$29,VLOOKUP(ED$1,$A$7:$B$26,2,0)),""),""),"")</f>
        <v>24</v>
      </c>
      <c r="EE38" s="83" t="str">
        <f t="shared" ca="1" si="233"/>
        <v/>
      </c>
      <c r="EF38" s="83" t="str">
        <f t="shared" ca="1" si="233"/>
        <v/>
      </c>
      <c r="EG38" s="83" t="str">
        <f t="shared" ca="1" si="233"/>
        <v/>
      </c>
      <c r="EH38" s="83" t="str">
        <f t="shared" ca="1" si="233"/>
        <v/>
      </c>
      <c r="EI38" s="83" t="str">
        <f t="shared" ca="1" si="233"/>
        <v/>
      </c>
      <c r="EJ38" s="83" t="str">
        <f t="shared" ca="1" si="233"/>
        <v/>
      </c>
      <c r="EK38" s="83" t="str">
        <f t="shared" ca="1" si="233"/>
        <v/>
      </c>
      <c r="EL38" s="83" t="str">
        <f t="shared" ca="1" si="233"/>
        <v/>
      </c>
      <c r="EM38" s="83" t="str">
        <f t="shared" ca="1" si="233"/>
        <v/>
      </c>
      <c r="EN38" s="126" t="str">
        <f ca="1">IFERROR(IF(VLOOKUP(EN$1,$A$7:$C$26,3,0),IF(ISNUMBER(EE38),SUMIFS('Stats Coachs'!$F$3:$F$29,'Stats Coachs'!$C$3:$C$29,VLOOKUP(EN$1,$A$7:$B$26,2,0)),""),""),"")</f>
        <v/>
      </c>
      <c r="EO38" s="83" t="str">
        <f t="shared" ca="1" si="234"/>
        <v/>
      </c>
      <c r="EP38" s="83" t="str">
        <f t="shared" ca="1" si="234"/>
        <v/>
      </c>
      <c r="EQ38" s="83" t="str">
        <f t="shared" ca="1" si="234"/>
        <v/>
      </c>
      <c r="ER38" s="83" t="str">
        <f t="shared" ca="1" si="234"/>
        <v/>
      </c>
      <c r="ES38" s="83" t="str">
        <f t="shared" ca="1" si="234"/>
        <v/>
      </c>
      <c r="ET38" s="83" t="str">
        <f t="shared" ca="1" si="234"/>
        <v/>
      </c>
      <c r="EU38" s="83" t="str">
        <f t="shared" ca="1" si="234"/>
        <v/>
      </c>
      <c r="EV38" s="83" t="str">
        <f t="shared" ca="1" si="234"/>
        <v/>
      </c>
      <c r="EW38" s="83" t="str">
        <f t="shared" ca="1" si="234"/>
        <v/>
      </c>
      <c r="EX38" s="126" t="str">
        <f ca="1">IFERROR(IF(VLOOKUP(EX$1,$A$7:$C$26,3,0),IF(ISNUMBER(EO38),SUMIFS('Stats Coachs'!$F$3:$F$29,'Stats Coachs'!$C$3:$C$29,VLOOKUP(EX$1,$A$7:$B$26,2,0)),""),""),"")</f>
        <v/>
      </c>
      <c r="EY38" s="83" t="str">
        <f t="shared" ca="1" si="235"/>
        <v/>
      </c>
      <c r="EZ38" s="83" t="str">
        <f t="shared" ca="1" si="235"/>
        <v/>
      </c>
      <c r="FA38" s="83" t="str">
        <f t="shared" ca="1" si="235"/>
        <v/>
      </c>
      <c r="FB38" s="83" t="str">
        <f t="shared" ca="1" si="235"/>
        <v/>
      </c>
      <c r="FC38" s="83" t="str">
        <f t="shared" ca="1" si="235"/>
        <v/>
      </c>
      <c r="FD38" s="83" t="str">
        <f t="shared" ca="1" si="235"/>
        <v/>
      </c>
      <c r="FE38" s="83" t="str">
        <f t="shared" ca="1" si="235"/>
        <v/>
      </c>
      <c r="FF38" s="83" t="str">
        <f t="shared" ca="1" si="235"/>
        <v/>
      </c>
      <c r="FG38" s="83" t="str">
        <f t="shared" ca="1" si="235"/>
        <v/>
      </c>
      <c r="FH38" s="126" t="str">
        <f ca="1">IFERROR(IF(VLOOKUP(FH$1,$A$7:$C$26,3,0),IF(ISNUMBER(EY38),SUMIFS('Stats Coachs'!$F$3:$F$29,'Stats Coachs'!$C$3:$C$29,VLOOKUP(FH$1,$A$7:$B$26,2,0)),""),""),"")</f>
        <v/>
      </c>
      <c r="FI38" s="83" t="str">
        <f t="shared" ca="1" si="236"/>
        <v/>
      </c>
      <c r="FJ38" s="83" t="str">
        <f t="shared" ca="1" si="236"/>
        <v/>
      </c>
      <c r="FK38" s="83" t="str">
        <f t="shared" ca="1" si="236"/>
        <v/>
      </c>
      <c r="FL38" s="83" t="str">
        <f t="shared" ca="1" si="236"/>
        <v/>
      </c>
      <c r="FM38" s="83" t="str">
        <f t="shared" ca="1" si="236"/>
        <v/>
      </c>
      <c r="FN38" s="83" t="str">
        <f t="shared" ca="1" si="236"/>
        <v/>
      </c>
      <c r="FO38" s="83" t="str">
        <f t="shared" ca="1" si="236"/>
        <v/>
      </c>
      <c r="FP38" s="83" t="str">
        <f t="shared" ca="1" si="236"/>
        <v/>
      </c>
      <c r="FQ38" s="83" t="str">
        <f t="shared" ca="1" si="236"/>
        <v/>
      </c>
      <c r="FR38" s="126" t="str">
        <f ca="1">IFERROR(IF(VLOOKUP(FR$1,$A$7:$C$26,3,0),IF(ISNUMBER(FI38),SUMIFS('Stats Coachs'!$F$3:$F$29,'Stats Coachs'!$C$3:$C$29,VLOOKUP(FR$1,$A$7:$B$26,2,0)),""),""),"")</f>
        <v/>
      </c>
      <c r="FS38" s="83" t="str">
        <f t="shared" ca="1" si="237"/>
        <v/>
      </c>
      <c r="FT38" s="83" t="str">
        <f t="shared" ca="1" si="237"/>
        <v/>
      </c>
      <c r="FU38" s="83" t="str">
        <f t="shared" ca="1" si="237"/>
        <v/>
      </c>
      <c r="FV38" s="83" t="str">
        <f t="shared" ca="1" si="237"/>
        <v/>
      </c>
      <c r="FW38" s="83" t="str">
        <f t="shared" ca="1" si="237"/>
        <v/>
      </c>
      <c r="FX38" s="83" t="str">
        <f t="shared" ca="1" si="237"/>
        <v/>
      </c>
      <c r="FY38" s="83" t="str">
        <f t="shared" ca="1" si="237"/>
        <v/>
      </c>
      <c r="FZ38" s="83" t="str">
        <f t="shared" ca="1" si="237"/>
        <v/>
      </c>
      <c r="GA38" s="83" t="str">
        <f t="shared" ca="1" si="237"/>
        <v/>
      </c>
      <c r="GB38" s="126" t="str">
        <f ca="1">IFERROR(IF(VLOOKUP(GB$1,$A$7:$C$26,3,0),IF(ISNUMBER(FS38),SUMIFS('Stats Coachs'!$F$3:$F$29,'Stats Coachs'!$C$3:$C$29,VLOOKUP(GB$1,$A$7:$B$26,2,0)),""),""),"")</f>
        <v/>
      </c>
      <c r="GC38" s="83" t="str">
        <f t="shared" ca="1" si="238"/>
        <v/>
      </c>
      <c r="GD38" s="83" t="str">
        <f t="shared" ca="1" si="238"/>
        <v/>
      </c>
      <c r="GE38" s="83" t="str">
        <f t="shared" ca="1" si="238"/>
        <v/>
      </c>
      <c r="GF38" s="83" t="str">
        <f t="shared" ca="1" si="238"/>
        <v/>
      </c>
      <c r="GG38" s="83" t="str">
        <f t="shared" ca="1" si="238"/>
        <v/>
      </c>
      <c r="GH38" s="83" t="str">
        <f t="shared" ca="1" si="238"/>
        <v/>
      </c>
      <c r="GI38" s="83" t="str">
        <f t="shared" ca="1" si="238"/>
        <v/>
      </c>
      <c r="GJ38" s="83" t="str">
        <f t="shared" ca="1" si="238"/>
        <v/>
      </c>
      <c r="GK38" s="83" t="str">
        <f t="shared" ca="1" si="238"/>
        <v/>
      </c>
      <c r="GL38" s="126" t="str">
        <f ca="1">IFERROR(IF(VLOOKUP(GL$1,$A$7:$C$26,3,0),IF(ISNUMBER(GC38),SUMIFS('Stats Coachs'!$F$3:$F$29,'Stats Coachs'!$C$3:$C$29,VLOOKUP(GL$1,$A$7:$B$26,2,0)),""),""),"")</f>
        <v/>
      </c>
      <c r="GM38" s="83" t="str">
        <f t="shared" ca="1" si="239"/>
        <v/>
      </c>
      <c r="GN38" s="83" t="str">
        <f t="shared" ca="1" si="239"/>
        <v/>
      </c>
      <c r="GO38" s="83" t="str">
        <f t="shared" ca="1" si="239"/>
        <v/>
      </c>
      <c r="GP38" s="83" t="str">
        <f t="shared" ca="1" si="239"/>
        <v/>
      </c>
      <c r="GQ38" s="83" t="str">
        <f t="shared" ca="1" si="239"/>
        <v/>
      </c>
      <c r="GR38" s="83" t="str">
        <f t="shared" ca="1" si="239"/>
        <v/>
      </c>
      <c r="GS38" s="83" t="str">
        <f t="shared" ca="1" si="239"/>
        <v/>
      </c>
      <c r="GT38" s="83" t="str">
        <f t="shared" ca="1" si="239"/>
        <v/>
      </c>
      <c r="GU38" s="83" t="str">
        <f t="shared" ca="1" si="239"/>
        <v/>
      </c>
      <c r="GV38" s="126" t="str">
        <f ca="1">IFERROR(IF(VLOOKUP(GV$1,$A$7:$C$26,3,0),IF(ISNUMBER(GM38),SUMIFS('Stats Coachs'!$F$3:$F$29,'Stats Coachs'!$C$3:$C$29,VLOOKUP(GV$1,$A$7:$B$26,2,0)),""),""),"")</f>
        <v/>
      </c>
      <c r="GW38" s="83" t="str">
        <f t="shared" ca="1" si="240"/>
        <v/>
      </c>
      <c r="GX38" s="83" t="str">
        <f t="shared" ca="1" si="240"/>
        <v/>
      </c>
      <c r="GY38" s="83" t="str">
        <f t="shared" ca="1" si="240"/>
        <v/>
      </c>
      <c r="GZ38" s="83" t="str">
        <f t="shared" ca="1" si="240"/>
        <v/>
      </c>
      <c r="HA38" s="83" t="str">
        <f t="shared" ca="1" si="240"/>
        <v/>
      </c>
      <c r="HB38" s="83" t="str">
        <f t="shared" ca="1" si="240"/>
        <v/>
      </c>
      <c r="HC38" s="83" t="str">
        <f t="shared" ca="1" si="240"/>
        <v/>
      </c>
      <c r="HD38" s="83" t="str">
        <f t="shared" ca="1" si="240"/>
        <v/>
      </c>
      <c r="HE38" s="83" t="str">
        <f t="shared" ca="1" si="240"/>
        <v/>
      </c>
      <c r="HF38" s="126" t="str">
        <f ca="1">IFERROR(IF(VLOOKUP(HF$1,$A$7:$C$26,3,0),IF(ISNUMBER(GW38),SUMIFS('Stats Coachs'!$F$3:$F$29,'Stats Coachs'!$C$3:$C$29,VLOOKUP(HF$1,$A$7:$B$26,2,0)),""),""),"")</f>
        <v/>
      </c>
      <c r="HG38" s="83" t="str">
        <f t="shared" ca="1" si="241"/>
        <v/>
      </c>
      <c r="HH38" s="83" t="str">
        <f t="shared" ca="1" si="241"/>
        <v/>
      </c>
      <c r="HI38" s="83" t="str">
        <f t="shared" ca="1" si="241"/>
        <v/>
      </c>
      <c r="HJ38" s="83" t="str">
        <f t="shared" ca="1" si="241"/>
        <v/>
      </c>
      <c r="HK38" s="83" t="str">
        <f t="shared" ca="1" si="241"/>
        <v/>
      </c>
      <c r="HL38" s="83" t="str">
        <f t="shared" ca="1" si="241"/>
        <v/>
      </c>
      <c r="HM38" s="83" t="str">
        <f t="shared" ca="1" si="241"/>
        <v/>
      </c>
      <c r="HN38" s="83" t="str">
        <f t="shared" ca="1" si="241"/>
        <v/>
      </c>
      <c r="HO38" s="83" t="str">
        <f t="shared" ca="1" si="241"/>
        <v/>
      </c>
      <c r="HP38" s="126" t="str">
        <f ca="1">IFERROR(IF(VLOOKUP(HP$1,$A$7:$C$26,3,0),IF(ISNUMBER(HG38),SUMIFS('Stats Coachs'!$F$3:$F$29,'Stats Coachs'!$C$3:$C$29,VLOOKUP(HP$1,$A$7:$B$26,2,0)),""),""),"")</f>
        <v/>
      </c>
      <c r="HQ38" s="83" t="str">
        <f t="shared" ca="1" si="242"/>
        <v/>
      </c>
      <c r="HR38" s="83" t="str">
        <f t="shared" ca="1" si="242"/>
        <v/>
      </c>
      <c r="HS38" s="83" t="str">
        <f t="shared" ca="1" si="242"/>
        <v/>
      </c>
      <c r="HT38" s="83" t="str">
        <f t="shared" ca="1" si="242"/>
        <v/>
      </c>
      <c r="HU38" s="83" t="str">
        <f t="shared" ca="1" si="242"/>
        <v/>
      </c>
      <c r="HV38" s="83" t="str">
        <f t="shared" ca="1" si="242"/>
        <v/>
      </c>
      <c r="HW38" s="83" t="str">
        <f t="shared" ca="1" si="242"/>
        <v/>
      </c>
      <c r="HX38" s="83" t="str">
        <f t="shared" ca="1" si="242"/>
        <v/>
      </c>
      <c r="HY38" s="83" t="str">
        <f t="shared" ca="1" si="242"/>
        <v/>
      </c>
      <c r="HZ38" s="126" t="str">
        <f ca="1">IFERROR(IF(VLOOKUP(HZ$1,$A$7:$C$26,3,0),IF(ISNUMBER(HQ38),SUMIFS('Stats Coachs'!$F$3:$F$29,'Stats Coachs'!$C$3:$C$29,VLOOKUP(HZ$1,$A$7:$B$26,2,0)),""),""),"")</f>
        <v/>
      </c>
      <c r="IA38" s="83" t="str">
        <f t="shared" ca="1" si="243"/>
        <v/>
      </c>
      <c r="IB38" s="83" t="str">
        <f t="shared" ca="1" si="243"/>
        <v/>
      </c>
      <c r="IC38" s="83" t="str">
        <f t="shared" ca="1" si="243"/>
        <v/>
      </c>
      <c r="ID38" s="83" t="str">
        <f t="shared" ca="1" si="243"/>
        <v/>
      </c>
      <c r="IE38" s="83" t="str">
        <f t="shared" ca="1" si="243"/>
        <v/>
      </c>
      <c r="IF38" s="83" t="str">
        <f t="shared" ca="1" si="243"/>
        <v/>
      </c>
      <c r="IG38" s="83" t="str">
        <f t="shared" ca="1" si="243"/>
        <v/>
      </c>
      <c r="IH38" s="83" t="str">
        <f t="shared" ca="1" si="243"/>
        <v/>
      </c>
      <c r="II38" s="83" t="str">
        <f t="shared" ca="1" si="243"/>
        <v/>
      </c>
      <c r="IJ38" s="126" t="str">
        <f ca="1">IFERROR(IF(VLOOKUP(IJ$1,$A$7:$C$26,3,0),IF(ISNUMBER(IA38),SUMIFS('Stats Coachs'!$F$3:$F$29,'Stats Coachs'!$C$3:$C$29,VLOOKUP(IJ$1,$A$7:$B$26,2,0)),""),""),"")</f>
        <v/>
      </c>
    </row>
    <row r="39" spans="5:244" x14ac:dyDescent="0.2">
      <c r="E39" s="83">
        <v>36</v>
      </c>
      <c r="F39" s="86" t="str">
        <f t="shared" ref="F39:F68" ca="1" si="247">IFERROR(VLOOKUP($E39,$T$4:$AE$98,F$2,0),"")</f>
        <v>Adrien E</v>
      </c>
      <c r="G39" s="83">
        <f t="shared" ca="1" si="170"/>
        <v>67</v>
      </c>
      <c r="H39" s="83">
        <f t="shared" ca="1" si="170"/>
        <v>58</v>
      </c>
      <c r="I39" s="83">
        <f t="shared" ca="1" si="170"/>
        <v>9</v>
      </c>
      <c r="J39" s="117">
        <f t="shared" ca="1" si="170"/>
        <v>5340</v>
      </c>
      <c r="K39" s="87">
        <f t="shared" ca="1" si="171"/>
        <v>79.5</v>
      </c>
      <c r="L39" s="83">
        <f t="shared" ca="1" si="172"/>
        <v>5</v>
      </c>
      <c r="M39" s="83">
        <f t="shared" ca="1" si="172"/>
        <v>2</v>
      </c>
      <c r="N39" s="83">
        <f t="shared" ca="1" si="172"/>
        <v>7</v>
      </c>
      <c r="O39" s="83">
        <f t="shared" ca="1" si="172"/>
        <v>1</v>
      </c>
      <c r="P39" s="114">
        <f t="shared" ca="1" si="173"/>
        <v>0.15331807780320367</v>
      </c>
      <c r="Q39" s="83">
        <f t="shared" ca="1" si="174"/>
        <v>6</v>
      </c>
      <c r="R39" s="114">
        <f t="shared" ca="1" si="175"/>
        <v>0.68367346938775508</v>
      </c>
      <c r="T39" s="88">
        <f ca="1">RANK(V39,$V$4:$V$98,0)+COUNTIFS($V$4:$V39,V39)-1</f>
        <v>52</v>
      </c>
      <c r="U39" s="84" t="str">
        <f>Listes!X39</f>
        <v>Gary</v>
      </c>
      <c r="V39" s="89" cm="1">
        <f t="array" aca="1" ref="V39" ca="1">INDEX($W39:$AG39,$C$2)</f>
        <v>33</v>
      </c>
      <c r="W39" s="83">
        <f t="shared" ca="1" si="245"/>
        <v>33</v>
      </c>
      <c r="X39" s="83">
        <f t="shared" ca="1" si="245"/>
        <v>25</v>
      </c>
      <c r="Y39" s="83">
        <f t="shared" ca="1" si="245"/>
        <v>8</v>
      </c>
      <c r="Z39" s="83">
        <f t="shared" ca="1" si="245"/>
        <v>2150</v>
      </c>
      <c r="AA39" s="90">
        <f t="shared" ca="1" si="146"/>
        <v>65.151515151515156</v>
      </c>
      <c r="AB39" s="83">
        <f t="shared" ca="1" si="246"/>
        <v>4</v>
      </c>
      <c r="AC39" s="83">
        <f t="shared" ca="1" si="246"/>
        <v>7</v>
      </c>
      <c r="AD39" s="83">
        <f t="shared" ca="1" si="246"/>
        <v>0</v>
      </c>
      <c r="AE39" s="83">
        <f t="shared" ca="1" si="246"/>
        <v>0</v>
      </c>
      <c r="AF39" s="116">
        <f t="shared" ca="1" si="244"/>
        <v>7.5514874141876437E-2</v>
      </c>
      <c r="AG39" s="85">
        <f t="shared" ca="1" si="178"/>
        <v>4</v>
      </c>
      <c r="AH39" s="126">
        <f t="shared" ca="1" si="179"/>
        <v>82</v>
      </c>
      <c r="AI39" s="83" t="str">
        <f t="shared" ca="1" si="223"/>
        <v/>
      </c>
      <c r="AJ39" s="83" t="str">
        <f t="shared" ca="1" si="223"/>
        <v/>
      </c>
      <c r="AK39" s="83" t="str">
        <f t="shared" ca="1" si="223"/>
        <v/>
      </c>
      <c r="AL39" s="83" t="str">
        <f t="shared" ca="1" si="223"/>
        <v/>
      </c>
      <c r="AM39" s="83" t="str">
        <f t="shared" ca="1" si="223"/>
        <v/>
      </c>
      <c r="AN39" s="83" t="str">
        <f t="shared" ca="1" si="223"/>
        <v/>
      </c>
      <c r="AO39" s="83" t="str">
        <f t="shared" ca="1" si="223"/>
        <v/>
      </c>
      <c r="AP39" s="83" t="str">
        <f t="shared" ca="1" si="223"/>
        <v/>
      </c>
      <c r="AQ39" s="83" t="str">
        <f t="shared" ca="1" si="223"/>
        <v/>
      </c>
      <c r="AR39" s="126" t="str">
        <f ca="1">IFERROR(IF(VLOOKUP(AR$1,$A$6:$C$26,3,0),IF(ISNUMBER(AI39),SUMIFS('Stats Coachs'!$F$2:$F$29,'Stats Coachs'!$C$2:$C$29,VLOOKUP(AR$1,$A$6:$B$26,2,0)),""),""),"")</f>
        <v/>
      </c>
      <c r="AS39" s="83" t="str">
        <f t="shared" ca="1" si="224"/>
        <v/>
      </c>
      <c r="AT39" s="83" t="str">
        <f t="shared" ca="1" si="224"/>
        <v/>
      </c>
      <c r="AU39" s="83" t="str">
        <f t="shared" ca="1" si="224"/>
        <v/>
      </c>
      <c r="AV39" s="83" t="str">
        <f t="shared" ca="1" si="224"/>
        <v/>
      </c>
      <c r="AW39" s="83" t="str">
        <f t="shared" ca="1" si="224"/>
        <v/>
      </c>
      <c r="AX39" s="83" t="str">
        <f t="shared" ca="1" si="224"/>
        <v/>
      </c>
      <c r="AY39" s="83" t="str">
        <f t="shared" ca="1" si="224"/>
        <v/>
      </c>
      <c r="AZ39" s="83" t="str">
        <f t="shared" ca="1" si="224"/>
        <v/>
      </c>
      <c r="BA39" s="83" t="str">
        <f t="shared" ca="1" si="224"/>
        <v/>
      </c>
      <c r="BB39" s="126" t="str">
        <f ca="1">IFERROR(IF(VLOOKUP(BB$1,$A$7:$C$26,3,0),IF(ISNUMBER(AS39),SUMIFS('Stats Coachs'!$F$3:$F$29,'Stats Coachs'!$C$3:$C$29,VLOOKUP(BB$1,$A$7:$B$26,2,0)),""),""),"")</f>
        <v/>
      </c>
      <c r="BC39" s="83" t="str">
        <f t="shared" ca="1" si="225"/>
        <v/>
      </c>
      <c r="BD39" s="83" t="str">
        <f t="shared" ca="1" si="225"/>
        <v/>
      </c>
      <c r="BE39" s="83" t="str">
        <f t="shared" ca="1" si="225"/>
        <v/>
      </c>
      <c r="BF39" s="83" t="str">
        <f t="shared" ca="1" si="225"/>
        <v/>
      </c>
      <c r="BG39" s="83" t="str">
        <f t="shared" ca="1" si="225"/>
        <v/>
      </c>
      <c r="BH39" s="83" t="str">
        <f t="shared" ca="1" si="225"/>
        <v/>
      </c>
      <c r="BI39" s="83" t="str">
        <f t="shared" ca="1" si="225"/>
        <v/>
      </c>
      <c r="BJ39" s="83" t="str">
        <f t="shared" ca="1" si="225"/>
        <v/>
      </c>
      <c r="BK39" s="83" t="str">
        <f t="shared" ca="1" si="225"/>
        <v/>
      </c>
      <c r="BL39" s="126" t="str">
        <f ca="1">IFERROR(IF(VLOOKUP(BL$1,$A$7:$C$26,3,0),IF(ISNUMBER(BC39),SUMIFS('Stats Coachs'!$F$3:$F$29,'Stats Coachs'!$C$3:$C$29,VLOOKUP(BL$1,$A$7:$B$26,2,0)),""),""),"")</f>
        <v/>
      </c>
      <c r="BM39" s="83" t="str">
        <f t="shared" ca="1" si="226"/>
        <v/>
      </c>
      <c r="BN39" s="83" t="str">
        <f t="shared" ca="1" si="226"/>
        <v/>
      </c>
      <c r="BO39" s="83" t="str">
        <f t="shared" ca="1" si="226"/>
        <v/>
      </c>
      <c r="BP39" s="83" t="str">
        <f t="shared" ca="1" si="226"/>
        <v/>
      </c>
      <c r="BQ39" s="83" t="str">
        <f t="shared" ca="1" si="226"/>
        <v/>
      </c>
      <c r="BR39" s="83" t="str">
        <f t="shared" ca="1" si="226"/>
        <v/>
      </c>
      <c r="BS39" s="83" t="str">
        <f t="shared" ca="1" si="226"/>
        <v/>
      </c>
      <c r="BT39" s="83" t="str">
        <f t="shared" ca="1" si="226"/>
        <v/>
      </c>
      <c r="BU39" s="83" t="str">
        <f t="shared" ca="1" si="226"/>
        <v/>
      </c>
      <c r="BV39" s="126" t="str">
        <f ca="1">IFERROR(IF(VLOOKUP(BV$1,$A$7:$C$26,3,0),IF(ISNUMBER(BM39),SUMIFS('Stats Coachs'!$F$3:$F$29,'Stats Coachs'!$C$3:$C$29,VLOOKUP(BV$1,$A$7:$B$26,2,0)),""),""),"")</f>
        <v/>
      </c>
      <c r="BW39" s="83" t="str">
        <f t="shared" ca="1" si="227"/>
        <v/>
      </c>
      <c r="BX39" s="83" t="str">
        <f t="shared" ca="1" si="227"/>
        <v/>
      </c>
      <c r="BY39" s="83" t="str">
        <f t="shared" ca="1" si="227"/>
        <v/>
      </c>
      <c r="BZ39" s="83" t="str">
        <f t="shared" ca="1" si="227"/>
        <v/>
      </c>
      <c r="CA39" s="83" t="str">
        <f t="shared" ca="1" si="227"/>
        <v/>
      </c>
      <c r="CB39" s="83" t="str">
        <f t="shared" ca="1" si="227"/>
        <v/>
      </c>
      <c r="CC39" s="83" t="str">
        <f t="shared" ca="1" si="227"/>
        <v/>
      </c>
      <c r="CD39" s="83" t="str">
        <f t="shared" ca="1" si="227"/>
        <v/>
      </c>
      <c r="CE39" s="83" t="str">
        <f t="shared" ca="1" si="227"/>
        <v/>
      </c>
      <c r="CF39" s="126" t="str">
        <f ca="1">IFERROR(IF(VLOOKUP(CF$1,$A$7:$C$26,3,0),IF(ISNUMBER(BW39),SUMIFS('Stats Coachs'!$F$3:$F$29,'Stats Coachs'!$C$3:$C$29,VLOOKUP(CF$1,$A$7:$B$26,2,0)),""),""),"")</f>
        <v/>
      </c>
      <c r="CG39" s="83" t="str">
        <f t="shared" ca="1" si="228"/>
        <v/>
      </c>
      <c r="CH39" s="83" t="str">
        <f t="shared" ca="1" si="228"/>
        <v/>
      </c>
      <c r="CI39" s="83" t="str">
        <f t="shared" ca="1" si="228"/>
        <v/>
      </c>
      <c r="CJ39" s="83" t="str">
        <f t="shared" ca="1" si="228"/>
        <v/>
      </c>
      <c r="CK39" s="83" t="str">
        <f t="shared" ca="1" si="228"/>
        <v/>
      </c>
      <c r="CL39" s="83" t="str">
        <f t="shared" ca="1" si="228"/>
        <v/>
      </c>
      <c r="CM39" s="83" t="str">
        <f t="shared" ca="1" si="228"/>
        <v/>
      </c>
      <c r="CN39" s="83" t="str">
        <f t="shared" ca="1" si="228"/>
        <v/>
      </c>
      <c r="CO39" s="83" t="str">
        <f t="shared" ca="1" si="228"/>
        <v/>
      </c>
      <c r="CP39" s="126" t="str">
        <f ca="1">IFERROR(IF(VLOOKUP(CP$1,$A$7:$C$26,3,0),IF(ISNUMBER(CG39),SUMIFS('Stats Coachs'!$F$3:$F$29,'Stats Coachs'!$C$3:$C$29,VLOOKUP(CP$1,$A$7:$B$26,2,0)),""),""),"")</f>
        <v/>
      </c>
      <c r="CQ39" s="83" t="str">
        <f t="shared" ca="1" si="229"/>
        <v/>
      </c>
      <c r="CR39" s="83" t="str">
        <f t="shared" ca="1" si="229"/>
        <v/>
      </c>
      <c r="CS39" s="83" t="str">
        <f t="shared" ca="1" si="229"/>
        <v/>
      </c>
      <c r="CT39" s="83" t="str">
        <f t="shared" ca="1" si="229"/>
        <v/>
      </c>
      <c r="CU39" s="83" t="str">
        <f t="shared" ca="1" si="229"/>
        <v/>
      </c>
      <c r="CV39" s="83" t="str">
        <f t="shared" ca="1" si="229"/>
        <v/>
      </c>
      <c r="CW39" s="83" t="str">
        <f t="shared" ca="1" si="229"/>
        <v/>
      </c>
      <c r="CX39" s="83" t="str">
        <f t="shared" ca="1" si="229"/>
        <v/>
      </c>
      <c r="CY39" s="83" t="str">
        <f t="shared" ca="1" si="229"/>
        <v/>
      </c>
      <c r="CZ39" s="126" t="str">
        <f ca="1">IFERROR(IF(VLOOKUP(CZ$1,$A$7:$C$26,3,0),IF(ISNUMBER(CQ39),SUMIFS('Stats Coachs'!$F$3:$F$29,'Stats Coachs'!$C$3:$C$29,VLOOKUP(CZ$1,$A$7:$B$26,2,0)),""),""),"")</f>
        <v/>
      </c>
      <c r="DA39" s="83" t="str">
        <f t="shared" ca="1" si="230"/>
        <v/>
      </c>
      <c r="DB39" s="83" t="str">
        <f t="shared" ca="1" si="230"/>
        <v/>
      </c>
      <c r="DC39" s="83" t="str">
        <f t="shared" ca="1" si="230"/>
        <v/>
      </c>
      <c r="DD39" s="83" t="str">
        <f t="shared" ca="1" si="230"/>
        <v/>
      </c>
      <c r="DE39" s="83" t="str">
        <f t="shared" ca="1" si="230"/>
        <v/>
      </c>
      <c r="DF39" s="83" t="str">
        <f t="shared" ca="1" si="230"/>
        <v/>
      </c>
      <c r="DG39" s="83" t="str">
        <f t="shared" ca="1" si="230"/>
        <v/>
      </c>
      <c r="DH39" s="83" t="str">
        <f t="shared" ca="1" si="230"/>
        <v/>
      </c>
      <c r="DI39" s="83" t="str">
        <f t="shared" ca="1" si="230"/>
        <v/>
      </c>
      <c r="DJ39" s="126" t="str">
        <f ca="1">IFERROR(IF(VLOOKUP(DJ$1,$A$7:$C$26,3,0),IF(ISNUMBER(DA39),SUMIFS('Stats Coachs'!$F$3:$F$29,'Stats Coachs'!$C$3:$C$29,VLOOKUP(DJ$1,$A$7:$B$26,2,0)),""),""),"")</f>
        <v/>
      </c>
      <c r="DK39" s="83" t="str">
        <f t="shared" ca="1" si="231"/>
        <v/>
      </c>
      <c r="DL39" s="83" t="str">
        <f t="shared" ca="1" si="231"/>
        <v/>
      </c>
      <c r="DM39" s="83" t="str">
        <f t="shared" ca="1" si="231"/>
        <v/>
      </c>
      <c r="DN39" s="83" t="str">
        <f t="shared" ca="1" si="231"/>
        <v/>
      </c>
      <c r="DO39" s="83" t="str">
        <f t="shared" ca="1" si="231"/>
        <v/>
      </c>
      <c r="DP39" s="83" t="str">
        <f t="shared" ca="1" si="231"/>
        <v/>
      </c>
      <c r="DQ39" s="83" t="str">
        <f t="shared" ca="1" si="231"/>
        <v/>
      </c>
      <c r="DR39" s="83" t="str">
        <f t="shared" ca="1" si="231"/>
        <v/>
      </c>
      <c r="DS39" s="83" t="str">
        <f t="shared" ca="1" si="231"/>
        <v/>
      </c>
      <c r="DT39" s="126" t="str">
        <f ca="1">IFERROR(IF(VLOOKUP(DT$1,$A$7:$C$26,3,0),IF(ISNUMBER(DK39),SUMIFS('Stats Coachs'!$F$3:$F$29,'Stats Coachs'!$C$3:$C$29,VLOOKUP(DT$1,$A$7:$B$26,2,0)),""),""),"")</f>
        <v/>
      </c>
      <c r="DU39" s="83" t="str">
        <f t="shared" ca="1" si="232"/>
        <v/>
      </c>
      <c r="DV39" s="83" t="str">
        <f t="shared" ca="1" si="232"/>
        <v/>
      </c>
      <c r="DW39" s="83" t="str">
        <f t="shared" ca="1" si="232"/>
        <v/>
      </c>
      <c r="DX39" s="83" t="str">
        <f t="shared" ca="1" si="232"/>
        <v/>
      </c>
      <c r="DY39" s="83" t="str">
        <f t="shared" ca="1" si="232"/>
        <v/>
      </c>
      <c r="DZ39" s="83" t="str">
        <f t="shared" ca="1" si="232"/>
        <v/>
      </c>
      <c r="EA39" s="83" t="str">
        <f t="shared" ca="1" si="232"/>
        <v/>
      </c>
      <c r="EB39" s="83" t="str">
        <f t="shared" ca="1" si="232"/>
        <v/>
      </c>
      <c r="EC39" s="83" t="str">
        <f t="shared" ca="1" si="232"/>
        <v/>
      </c>
      <c r="ED39" s="126" t="str">
        <f ca="1">IFERROR(IF(VLOOKUP(ED$1,$A$7:$C$26,3,0),IF(ISNUMBER(DU39),SUMIFS('Stats Coachs'!$F$3:$F$29,'Stats Coachs'!$C$3:$C$29,VLOOKUP(ED$1,$A$7:$B$26,2,0)),""),""),"")</f>
        <v/>
      </c>
      <c r="EE39" s="83" t="str">
        <f t="shared" ca="1" si="233"/>
        <v/>
      </c>
      <c r="EF39" s="83" t="str">
        <f t="shared" ca="1" si="233"/>
        <v/>
      </c>
      <c r="EG39" s="83" t="str">
        <f t="shared" ca="1" si="233"/>
        <v/>
      </c>
      <c r="EH39" s="83" t="str">
        <f t="shared" ca="1" si="233"/>
        <v/>
      </c>
      <c r="EI39" s="83" t="str">
        <f t="shared" ca="1" si="233"/>
        <v/>
      </c>
      <c r="EJ39" s="83" t="str">
        <f t="shared" ca="1" si="233"/>
        <v/>
      </c>
      <c r="EK39" s="83" t="str">
        <f t="shared" ca="1" si="233"/>
        <v/>
      </c>
      <c r="EL39" s="83" t="str">
        <f t="shared" ca="1" si="233"/>
        <v/>
      </c>
      <c r="EM39" s="83" t="str">
        <f t="shared" ca="1" si="233"/>
        <v/>
      </c>
      <c r="EN39" s="126" t="str">
        <f ca="1">IFERROR(IF(VLOOKUP(EN$1,$A$7:$C$26,3,0),IF(ISNUMBER(EE39),SUMIFS('Stats Coachs'!$F$3:$F$29,'Stats Coachs'!$C$3:$C$29,VLOOKUP(EN$1,$A$7:$B$26,2,0)),""),""),"")</f>
        <v/>
      </c>
      <c r="EO39" s="83" t="str">
        <f t="shared" ca="1" si="234"/>
        <v/>
      </c>
      <c r="EP39" s="83" t="str">
        <f t="shared" ca="1" si="234"/>
        <v/>
      </c>
      <c r="EQ39" s="83" t="str">
        <f t="shared" ca="1" si="234"/>
        <v/>
      </c>
      <c r="ER39" s="83" t="str">
        <f t="shared" ca="1" si="234"/>
        <v/>
      </c>
      <c r="ES39" s="83" t="str">
        <f t="shared" ca="1" si="234"/>
        <v/>
      </c>
      <c r="ET39" s="83" t="str">
        <f t="shared" ca="1" si="234"/>
        <v/>
      </c>
      <c r="EU39" s="83" t="str">
        <f t="shared" ca="1" si="234"/>
        <v/>
      </c>
      <c r="EV39" s="83" t="str">
        <f t="shared" ca="1" si="234"/>
        <v/>
      </c>
      <c r="EW39" s="83" t="str">
        <f t="shared" ca="1" si="234"/>
        <v/>
      </c>
      <c r="EX39" s="126" t="str">
        <f ca="1">IFERROR(IF(VLOOKUP(EX$1,$A$7:$C$26,3,0),IF(ISNUMBER(EO39),SUMIFS('Stats Coachs'!$F$3:$F$29,'Stats Coachs'!$C$3:$C$29,VLOOKUP(EX$1,$A$7:$B$26,2,0)),""),""),"")</f>
        <v/>
      </c>
      <c r="EY39" s="83" t="str">
        <f t="shared" ca="1" si="235"/>
        <v/>
      </c>
      <c r="EZ39" s="83" t="str">
        <f t="shared" ca="1" si="235"/>
        <v/>
      </c>
      <c r="FA39" s="83" t="str">
        <f t="shared" ca="1" si="235"/>
        <v/>
      </c>
      <c r="FB39" s="83" t="str">
        <f t="shared" ca="1" si="235"/>
        <v/>
      </c>
      <c r="FC39" s="83" t="str">
        <f t="shared" ca="1" si="235"/>
        <v/>
      </c>
      <c r="FD39" s="83" t="str">
        <f t="shared" ca="1" si="235"/>
        <v/>
      </c>
      <c r="FE39" s="83" t="str">
        <f t="shared" ca="1" si="235"/>
        <v/>
      </c>
      <c r="FF39" s="83" t="str">
        <f t="shared" ca="1" si="235"/>
        <v/>
      </c>
      <c r="FG39" s="83" t="str">
        <f t="shared" ca="1" si="235"/>
        <v/>
      </c>
      <c r="FH39" s="126" t="str">
        <f ca="1">IFERROR(IF(VLOOKUP(FH$1,$A$7:$C$26,3,0),IF(ISNUMBER(EY39),SUMIFS('Stats Coachs'!$F$3:$F$29,'Stats Coachs'!$C$3:$C$29,VLOOKUP(FH$1,$A$7:$B$26,2,0)),""),""),"")</f>
        <v/>
      </c>
      <c r="FI39" s="83" t="str">
        <f t="shared" ca="1" si="236"/>
        <v/>
      </c>
      <c r="FJ39" s="83" t="str">
        <f t="shared" ca="1" si="236"/>
        <v/>
      </c>
      <c r="FK39" s="83" t="str">
        <f t="shared" ca="1" si="236"/>
        <v/>
      </c>
      <c r="FL39" s="83" t="str">
        <f t="shared" ca="1" si="236"/>
        <v/>
      </c>
      <c r="FM39" s="83" t="str">
        <f t="shared" ca="1" si="236"/>
        <v/>
      </c>
      <c r="FN39" s="83" t="str">
        <f t="shared" ca="1" si="236"/>
        <v/>
      </c>
      <c r="FO39" s="83" t="str">
        <f t="shared" ca="1" si="236"/>
        <v/>
      </c>
      <c r="FP39" s="83" t="str">
        <f t="shared" ca="1" si="236"/>
        <v/>
      </c>
      <c r="FQ39" s="83" t="str">
        <f t="shared" ca="1" si="236"/>
        <v/>
      </c>
      <c r="FR39" s="126" t="str">
        <f ca="1">IFERROR(IF(VLOOKUP(FR$1,$A$7:$C$26,3,0),IF(ISNUMBER(FI39),SUMIFS('Stats Coachs'!$F$3:$F$29,'Stats Coachs'!$C$3:$C$29,VLOOKUP(FR$1,$A$7:$B$26,2,0)),""),""),"")</f>
        <v/>
      </c>
      <c r="FS39" s="83" t="str">
        <f t="shared" ca="1" si="237"/>
        <v/>
      </c>
      <c r="FT39" s="83" t="str">
        <f t="shared" ca="1" si="237"/>
        <v/>
      </c>
      <c r="FU39" s="83" t="str">
        <f t="shared" ca="1" si="237"/>
        <v/>
      </c>
      <c r="FV39" s="83" t="str">
        <f t="shared" ca="1" si="237"/>
        <v/>
      </c>
      <c r="FW39" s="83" t="str">
        <f t="shared" ca="1" si="237"/>
        <v/>
      </c>
      <c r="FX39" s="83" t="str">
        <f t="shared" ca="1" si="237"/>
        <v/>
      </c>
      <c r="FY39" s="83" t="str">
        <f t="shared" ca="1" si="237"/>
        <v/>
      </c>
      <c r="FZ39" s="83" t="str">
        <f t="shared" ca="1" si="237"/>
        <v/>
      </c>
      <c r="GA39" s="83" t="str">
        <f t="shared" ca="1" si="237"/>
        <v/>
      </c>
      <c r="GB39" s="126" t="str">
        <f ca="1">IFERROR(IF(VLOOKUP(GB$1,$A$7:$C$26,3,0),IF(ISNUMBER(FS39),SUMIFS('Stats Coachs'!$F$3:$F$29,'Stats Coachs'!$C$3:$C$29,VLOOKUP(GB$1,$A$7:$B$26,2,0)),""),""),"")</f>
        <v/>
      </c>
      <c r="GC39" s="83" t="str">
        <f t="shared" ca="1" si="238"/>
        <v/>
      </c>
      <c r="GD39" s="83" t="str">
        <f t="shared" ca="1" si="238"/>
        <v/>
      </c>
      <c r="GE39" s="83" t="str">
        <f t="shared" ca="1" si="238"/>
        <v/>
      </c>
      <c r="GF39" s="83" t="str">
        <f t="shared" ca="1" si="238"/>
        <v/>
      </c>
      <c r="GG39" s="83" t="str">
        <f t="shared" ca="1" si="238"/>
        <v/>
      </c>
      <c r="GH39" s="83" t="str">
        <f t="shared" ca="1" si="238"/>
        <v/>
      </c>
      <c r="GI39" s="83" t="str">
        <f t="shared" ca="1" si="238"/>
        <v/>
      </c>
      <c r="GJ39" s="83" t="str">
        <f t="shared" ca="1" si="238"/>
        <v/>
      </c>
      <c r="GK39" s="83" t="str">
        <f t="shared" ca="1" si="238"/>
        <v/>
      </c>
      <c r="GL39" s="126" t="str">
        <f ca="1">IFERROR(IF(VLOOKUP(GL$1,$A$7:$C$26,3,0),IF(ISNUMBER(GC39),SUMIFS('Stats Coachs'!$F$3:$F$29,'Stats Coachs'!$C$3:$C$29,VLOOKUP(GL$1,$A$7:$B$26,2,0)),""),""),"")</f>
        <v/>
      </c>
      <c r="GM39" s="83">
        <f t="shared" ca="1" si="239"/>
        <v>5</v>
      </c>
      <c r="GN39" s="83">
        <f t="shared" ca="1" si="239"/>
        <v>4</v>
      </c>
      <c r="GO39" s="83">
        <f t="shared" ca="1" si="239"/>
        <v>1</v>
      </c>
      <c r="GP39" s="83">
        <f t="shared" ca="1" si="239"/>
        <v>295</v>
      </c>
      <c r="GQ39" s="83">
        <f t="shared" ca="1" si="239"/>
        <v>59</v>
      </c>
      <c r="GR39" s="83">
        <f t="shared" ca="1" si="239"/>
        <v>0</v>
      </c>
      <c r="GS39" s="83">
        <f t="shared" ca="1" si="239"/>
        <v>0</v>
      </c>
      <c r="GT39" s="83">
        <f t="shared" ca="1" si="239"/>
        <v>0</v>
      </c>
      <c r="GU39" s="83">
        <f t="shared" ca="1" si="239"/>
        <v>0</v>
      </c>
      <c r="GV39" s="126">
        <f ca="1">IFERROR(IF(VLOOKUP(GV$1,$A$7:$C$26,3,0),IF(ISNUMBER(GM39),SUMIFS('Stats Coachs'!$F$3:$F$29,'Stats Coachs'!$C$3:$C$29,VLOOKUP(GV$1,$A$7:$B$26,2,0)),""),""),"")</f>
        <v>22</v>
      </c>
      <c r="GW39" s="83">
        <f t="shared" ca="1" si="240"/>
        <v>2</v>
      </c>
      <c r="GX39" s="83">
        <f t="shared" ca="1" si="240"/>
        <v>1</v>
      </c>
      <c r="GY39" s="83">
        <f t="shared" ca="1" si="240"/>
        <v>1</v>
      </c>
      <c r="GZ39" s="83">
        <f t="shared" ca="1" si="240"/>
        <v>105</v>
      </c>
      <c r="HA39" s="83" t="str">
        <f t="shared" ca="1" si="240"/>
        <v>52.5</v>
      </c>
      <c r="HB39" s="83">
        <f t="shared" ca="1" si="240"/>
        <v>0</v>
      </c>
      <c r="HC39" s="83">
        <f t="shared" ca="1" si="240"/>
        <v>0</v>
      </c>
      <c r="HD39" s="83">
        <f t="shared" ca="1" si="240"/>
        <v>0</v>
      </c>
      <c r="HE39" s="83">
        <f t="shared" ca="1" si="240"/>
        <v>0</v>
      </c>
      <c r="HF39" s="126">
        <f ca="1">IFERROR(IF(VLOOKUP(HF$1,$A$7:$C$26,3,0),IF(ISNUMBER(GW39),SUMIFS('Stats Coachs'!$F$3:$F$29,'Stats Coachs'!$C$3:$C$29,VLOOKUP(HF$1,$A$7:$B$26,2,0)),""),""),"")</f>
        <v>21</v>
      </c>
      <c r="HG39" s="83">
        <f t="shared" ca="1" si="241"/>
        <v>11</v>
      </c>
      <c r="HH39" s="83">
        <f t="shared" ca="1" si="241"/>
        <v>8</v>
      </c>
      <c r="HI39" s="83">
        <f t="shared" ca="1" si="241"/>
        <v>3</v>
      </c>
      <c r="HJ39" s="83">
        <f t="shared" ca="1" si="241"/>
        <v>555</v>
      </c>
      <c r="HK39" s="83" t="str">
        <f t="shared" ca="1" si="241"/>
        <v>50.5</v>
      </c>
      <c r="HL39" s="83">
        <f t="shared" ca="1" si="241"/>
        <v>0</v>
      </c>
      <c r="HM39" s="83">
        <f t="shared" ca="1" si="241"/>
        <v>1</v>
      </c>
      <c r="HN39" s="83">
        <f t="shared" ca="1" si="241"/>
        <v>0</v>
      </c>
      <c r="HO39" s="83">
        <f t="shared" ca="1" si="241"/>
        <v>0</v>
      </c>
      <c r="HP39" s="126">
        <f ca="1">IFERROR(IF(VLOOKUP(HP$1,$A$7:$C$26,3,0),IF(ISNUMBER(HG39),SUMIFS('Stats Coachs'!$F$3:$F$29,'Stats Coachs'!$C$3:$C$29,VLOOKUP(HP$1,$A$7:$B$26,2,0)),""),""),"")</f>
        <v>19</v>
      </c>
      <c r="HQ39" s="83">
        <f t="shared" ca="1" si="242"/>
        <v>15</v>
      </c>
      <c r="HR39" s="83">
        <f t="shared" ca="1" si="242"/>
        <v>12</v>
      </c>
      <c r="HS39" s="83">
        <f t="shared" ca="1" si="242"/>
        <v>3</v>
      </c>
      <c r="HT39" s="83">
        <f t="shared" ca="1" si="242"/>
        <v>1195</v>
      </c>
      <c r="HU39" s="83" t="str">
        <f t="shared" ca="1" si="242"/>
        <v>79.5</v>
      </c>
      <c r="HV39" s="83">
        <f t="shared" ca="1" si="242"/>
        <v>4</v>
      </c>
      <c r="HW39" s="83">
        <f t="shared" ca="1" si="242"/>
        <v>6</v>
      </c>
      <c r="HX39" s="83">
        <f t="shared" ca="1" si="242"/>
        <v>0</v>
      </c>
      <c r="HY39" s="83">
        <f t="shared" ca="1" si="242"/>
        <v>0</v>
      </c>
      <c r="HZ39" s="126">
        <f ca="1">IFERROR(IF(VLOOKUP(HZ$1,$A$7:$C$26,3,0),IF(ISNUMBER(HQ39),SUMIFS('Stats Coachs'!$F$3:$F$29,'Stats Coachs'!$C$3:$C$29,VLOOKUP(HZ$1,$A$7:$B$26,2,0)),""),""),"")</f>
        <v>20</v>
      </c>
      <c r="IA39" s="83" t="str">
        <f t="shared" ca="1" si="243"/>
        <v/>
      </c>
      <c r="IB39" s="83" t="str">
        <f t="shared" ca="1" si="243"/>
        <v/>
      </c>
      <c r="IC39" s="83" t="str">
        <f t="shared" ca="1" si="243"/>
        <v/>
      </c>
      <c r="ID39" s="83" t="str">
        <f t="shared" ca="1" si="243"/>
        <v/>
      </c>
      <c r="IE39" s="83" t="str">
        <f t="shared" ca="1" si="243"/>
        <v/>
      </c>
      <c r="IF39" s="83" t="str">
        <f t="shared" ca="1" si="243"/>
        <v/>
      </c>
      <c r="IG39" s="83" t="str">
        <f t="shared" ca="1" si="243"/>
        <v/>
      </c>
      <c r="IH39" s="83" t="str">
        <f t="shared" ca="1" si="243"/>
        <v/>
      </c>
      <c r="II39" s="83" t="str">
        <f t="shared" ca="1" si="243"/>
        <v/>
      </c>
      <c r="IJ39" s="126" t="str">
        <f ca="1">IFERROR(IF(VLOOKUP(IJ$1,$A$7:$C$26,3,0),IF(ISNUMBER(IA39),SUMIFS('Stats Coachs'!$F$3:$F$29,'Stats Coachs'!$C$3:$C$29,VLOOKUP(IJ$1,$A$7:$B$26,2,0)),""),""),"")</f>
        <v/>
      </c>
    </row>
    <row r="40" spans="5:244" x14ac:dyDescent="0.2">
      <c r="E40" s="83">
        <v>37</v>
      </c>
      <c r="F40" s="86" t="str">
        <f t="shared" ca="1" si="247"/>
        <v>Will B</v>
      </c>
      <c r="G40" s="83">
        <f t="shared" ca="1" si="170"/>
        <v>66</v>
      </c>
      <c r="H40" s="83">
        <f t="shared" ca="1" si="170"/>
        <v>60</v>
      </c>
      <c r="I40" s="83">
        <f t="shared" ca="1" si="170"/>
        <v>6</v>
      </c>
      <c r="J40" s="117">
        <f t="shared" ca="1" si="170"/>
        <v>5490</v>
      </c>
      <c r="K40" s="87">
        <f t="shared" ca="1" si="171"/>
        <v>83</v>
      </c>
      <c r="L40" s="83">
        <f t="shared" ca="1" si="172"/>
        <v>34</v>
      </c>
      <c r="M40" s="83">
        <f t="shared" ca="1" si="172"/>
        <v>26</v>
      </c>
      <c r="N40" s="83">
        <f t="shared" ca="1" si="172"/>
        <v>5</v>
      </c>
      <c r="O40" s="83">
        <f t="shared" ca="1" si="172"/>
        <v>1</v>
      </c>
      <c r="P40" s="114">
        <f t="shared" ca="1" si="173"/>
        <v>0.15102974828375287</v>
      </c>
      <c r="Q40" s="83">
        <f t="shared" ca="1" si="174"/>
        <v>5</v>
      </c>
      <c r="R40" s="114">
        <f t="shared" ca="1" si="175"/>
        <v>0.57894736842105265</v>
      </c>
      <c r="T40" s="88">
        <f ca="1">RANK(V40,$V$4:$V$98,0)+COUNTIFS($V$4:$V40,V40)-1</f>
        <v>7</v>
      </c>
      <c r="U40" s="84" t="str">
        <f>Listes!X40</f>
        <v>Geff</v>
      </c>
      <c r="V40" s="89" cm="1">
        <f t="array" aca="1" ref="V40" ca="1">INDEX($W40:$AG40,$C$2)</f>
        <v>167</v>
      </c>
      <c r="W40" s="83">
        <f t="shared" ca="1" si="245"/>
        <v>167</v>
      </c>
      <c r="X40" s="83">
        <f t="shared" ca="1" si="245"/>
        <v>145</v>
      </c>
      <c r="Y40" s="83">
        <f t="shared" ca="1" si="245"/>
        <v>22</v>
      </c>
      <c r="Z40" s="83">
        <f t="shared" ca="1" si="245"/>
        <v>12515</v>
      </c>
      <c r="AA40" s="90">
        <f t="shared" ca="1" si="146"/>
        <v>74.940119760479035</v>
      </c>
      <c r="AB40" s="83">
        <f t="shared" ca="1" si="246"/>
        <v>5</v>
      </c>
      <c r="AC40" s="83">
        <f t="shared" ca="1" si="246"/>
        <v>5</v>
      </c>
      <c r="AD40" s="83">
        <f t="shared" ca="1" si="246"/>
        <v>18</v>
      </c>
      <c r="AE40" s="83">
        <f t="shared" ca="1" si="246"/>
        <v>2</v>
      </c>
      <c r="AF40" s="116">
        <f t="shared" ca="1" si="244"/>
        <v>0.38215102974828374</v>
      </c>
      <c r="AG40" s="85">
        <f t="shared" ca="1" si="178"/>
        <v>12</v>
      </c>
      <c r="AH40" s="126">
        <f t="shared" ca="1" si="179"/>
        <v>269</v>
      </c>
      <c r="AI40" s="83" t="str">
        <f t="shared" ca="1" si="223"/>
        <v/>
      </c>
      <c r="AJ40" s="83" t="str">
        <f t="shared" ca="1" si="223"/>
        <v/>
      </c>
      <c r="AK40" s="83" t="str">
        <f t="shared" ca="1" si="223"/>
        <v/>
      </c>
      <c r="AL40" s="83" t="str">
        <f t="shared" ca="1" si="223"/>
        <v/>
      </c>
      <c r="AM40" s="83" t="str">
        <f t="shared" ca="1" si="223"/>
        <v/>
      </c>
      <c r="AN40" s="83" t="str">
        <f t="shared" ca="1" si="223"/>
        <v/>
      </c>
      <c r="AO40" s="83" t="str">
        <f t="shared" ca="1" si="223"/>
        <v/>
      </c>
      <c r="AP40" s="83" t="str">
        <f t="shared" ca="1" si="223"/>
        <v/>
      </c>
      <c r="AQ40" s="83" t="str">
        <f t="shared" ca="1" si="223"/>
        <v/>
      </c>
      <c r="AR40" s="126" t="str">
        <f ca="1">IFERROR(IF(VLOOKUP(AR$1,$A$6:$C$26,3,0),IF(ISNUMBER(AI40),SUMIFS('Stats Coachs'!$F$2:$F$29,'Stats Coachs'!$C$2:$C$29,VLOOKUP(AR$1,$A$6:$B$26,2,0)),""),""),"")</f>
        <v/>
      </c>
      <c r="AS40" s="83" t="str">
        <f t="shared" ca="1" si="224"/>
        <v/>
      </c>
      <c r="AT40" s="83" t="str">
        <f t="shared" ca="1" si="224"/>
        <v/>
      </c>
      <c r="AU40" s="83" t="str">
        <f t="shared" ca="1" si="224"/>
        <v/>
      </c>
      <c r="AV40" s="83" t="str">
        <f t="shared" ca="1" si="224"/>
        <v/>
      </c>
      <c r="AW40" s="83" t="str">
        <f t="shared" ca="1" si="224"/>
        <v/>
      </c>
      <c r="AX40" s="83" t="str">
        <f t="shared" ca="1" si="224"/>
        <v/>
      </c>
      <c r="AY40" s="83" t="str">
        <f t="shared" ca="1" si="224"/>
        <v/>
      </c>
      <c r="AZ40" s="83" t="str">
        <f t="shared" ca="1" si="224"/>
        <v/>
      </c>
      <c r="BA40" s="83" t="str">
        <f t="shared" ca="1" si="224"/>
        <v/>
      </c>
      <c r="BB40" s="126" t="str">
        <f ca="1">IFERROR(IF(VLOOKUP(BB$1,$A$7:$C$26,3,0),IF(ISNUMBER(AS40),SUMIFS('Stats Coachs'!$F$3:$F$29,'Stats Coachs'!$C$3:$C$29,VLOOKUP(BB$1,$A$7:$B$26,2,0)),""),""),"")</f>
        <v/>
      </c>
      <c r="BC40" s="83" t="str">
        <f t="shared" ca="1" si="225"/>
        <v/>
      </c>
      <c r="BD40" s="83" t="str">
        <f t="shared" ca="1" si="225"/>
        <v/>
      </c>
      <c r="BE40" s="83" t="str">
        <f t="shared" ca="1" si="225"/>
        <v/>
      </c>
      <c r="BF40" s="83" t="str">
        <f t="shared" ca="1" si="225"/>
        <v/>
      </c>
      <c r="BG40" s="83" t="str">
        <f t="shared" ca="1" si="225"/>
        <v/>
      </c>
      <c r="BH40" s="83" t="str">
        <f t="shared" ca="1" si="225"/>
        <v/>
      </c>
      <c r="BI40" s="83" t="str">
        <f t="shared" ca="1" si="225"/>
        <v/>
      </c>
      <c r="BJ40" s="83" t="str">
        <f t="shared" ca="1" si="225"/>
        <v/>
      </c>
      <c r="BK40" s="83" t="str">
        <f t="shared" ca="1" si="225"/>
        <v/>
      </c>
      <c r="BL40" s="126" t="str">
        <f ca="1">IFERROR(IF(VLOOKUP(BL$1,$A$7:$C$26,3,0),IF(ISNUMBER(BC40),SUMIFS('Stats Coachs'!$F$3:$F$29,'Stats Coachs'!$C$3:$C$29,VLOOKUP(BL$1,$A$7:$B$26,2,0)),""),""),"")</f>
        <v/>
      </c>
      <c r="BM40" s="83" t="str">
        <f t="shared" ca="1" si="226"/>
        <v/>
      </c>
      <c r="BN40" s="83" t="str">
        <f t="shared" ca="1" si="226"/>
        <v/>
      </c>
      <c r="BO40" s="83" t="str">
        <f t="shared" ca="1" si="226"/>
        <v/>
      </c>
      <c r="BP40" s="83" t="str">
        <f t="shared" ca="1" si="226"/>
        <v/>
      </c>
      <c r="BQ40" s="83" t="str">
        <f t="shared" ca="1" si="226"/>
        <v/>
      </c>
      <c r="BR40" s="83" t="str">
        <f t="shared" ca="1" si="226"/>
        <v/>
      </c>
      <c r="BS40" s="83" t="str">
        <f t="shared" ca="1" si="226"/>
        <v/>
      </c>
      <c r="BT40" s="83" t="str">
        <f t="shared" ca="1" si="226"/>
        <v/>
      </c>
      <c r="BU40" s="83" t="str">
        <f t="shared" ca="1" si="226"/>
        <v/>
      </c>
      <c r="BV40" s="126" t="str">
        <f ca="1">IFERROR(IF(VLOOKUP(BV$1,$A$7:$C$26,3,0),IF(ISNUMBER(BM40),SUMIFS('Stats Coachs'!$F$3:$F$29,'Stats Coachs'!$C$3:$C$29,VLOOKUP(BV$1,$A$7:$B$26,2,0)),""),""),"")</f>
        <v/>
      </c>
      <c r="BW40" s="83" t="str">
        <f t="shared" ca="1" si="227"/>
        <v/>
      </c>
      <c r="BX40" s="83" t="str">
        <f t="shared" ca="1" si="227"/>
        <v/>
      </c>
      <c r="BY40" s="83" t="str">
        <f t="shared" ca="1" si="227"/>
        <v/>
      </c>
      <c r="BZ40" s="83" t="str">
        <f t="shared" ca="1" si="227"/>
        <v/>
      </c>
      <c r="CA40" s="83" t="str">
        <f t="shared" ca="1" si="227"/>
        <v/>
      </c>
      <c r="CB40" s="83" t="str">
        <f t="shared" ca="1" si="227"/>
        <v/>
      </c>
      <c r="CC40" s="83" t="str">
        <f t="shared" ca="1" si="227"/>
        <v/>
      </c>
      <c r="CD40" s="83" t="str">
        <f t="shared" ca="1" si="227"/>
        <v/>
      </c>
      <c r="CE40" s="83" t="str">
        <f t="shared" ca="1" si="227"/>
        <v/>
      </c>
      <c r="CF40" s="126" t="str">
        <f ca="1">IFERROR(IF(VLOOKUP(CF$1,$A$7:$C$26,3,0),IF(ISNUMBER(BW40),SUMIFS('Stats Coachs'!$F$3:$F$29,'Stats Coachs'!$C$3:$C$29,VLOOKUP(CF$1,$A$7:$B$26,2,0)),""),""),"")</f>
        <v/>
      </c>
      <c r="CG40" s="83" t="str">
        <f t="shared" ca="1" si="228"/>
        <v/>
      </c>
      <c r="CH40" s="83" t="str">
        <f t="shared" ca="1" si="228"/>
        <v/>
      </c>
      <c r="CI40" s="83" t="str">
        <f t="shared" ca="1" si="228"/>
        <v/>
      </c>
      <c r="CJ40" s="83" t="str">
        <f t="shared" ca="1" si="228"/>
        <v/>
      </c>
      <c r="CK40" s="83" t="str">
        <f t="shared" ca="1" si="228"/>
        <v/>
      </c>
      <c r="CL40" s="83" t="str">
        <f t="shared" ca="1" si="228"/>
        <v/>
      </c>
      <c r="CM40" s="83" t="str">
        <f t="shared" ca="1" si="228"/>
        <v/>
      </c>
      <c r="CN40" s="83" t="str">
        <f t="shared" ca="1" si="228"/>
        <v/>
      </c>
      <c r="CO40" s="83" t="str">
        <f t="shared" ca="1" si="228"/>
        <v/>
      </c>
      <c r="CP40" s="126" t="str">
        <f ca="1">IFERROR(IF(VLOOKUP(CP$1,$A$7:$C$26,3,0),IF(ISNUMBER(CG40),SUMIFS('Stats Coachs'!$F$3:$F$29,'Stats Coachs'!$C$3:$C$29,VLOOKUP(CP$1,$A$7:$B$26,2,0)),""),""),"")</f>
        <v/>
      </c>
      <c r="CQ40" s="83" t="str">
        <f t="shared" ca="1" si="229"/>
        <v/>
      </c>
      <c r="CR40" s="83" t="str">
        <f t="shared" ca="1" si="229"/>
        <v/>
      </c>
      <c r="CS40" s="83" t="str">
        <f t="shared" ca="1" si="229"/>
        <v/>
      </c>
      <c r="CT40" s="83" t="str">
        <f t="shared" ca="1" si="229"/>
        <v/>
      </c>
      <c r="CU40" s="83" t="str">
        <f t="shared" ca="1" si="229"/>
        <v/>
      </c>
      <c r="CV40" s="83" t="str">
        <f t="shared" ca="1" si="229"/>
        <v/>
      </c>
      <c r="CW40" s="83" t="str">
        <f t="shared" ca="1" si="229"/>
        <v/>
      </c>
      <c r="CX40" s="83" t="str">
        <f t="shared" ca="1" si="229"/>
        <v/>
      </c>
      <c r="CY40" s="83" t="str">
        <f t="shared" ca="1" si="229"/>
        <v/>
      </c>
      <c r="CZ40" s="126" t="str">
        <f ca="1">IFERROR(IF(VLOOKUP(CZ$1,$A$7:$C$26,3,0),IF(ISNUMBER(CQ40),SUMIFS('Stats Coachs'!$F$3:$F$29,'Stats Coachs'!$C$3:$C$29,VLOOKUP(CZ$1,$A$7:$B$26,2,0)),""),""),"")</f>
        <v/>
      </c>
      <c r="DA40" s="83" t="str">
        <f t="shared" ca="1" si="230"/>
        <v/>
      </c>
      <c r="DB40" s="83" t="str">
        <f t="shared" ca="1" si="230"/>
        <v/>
      </c>
      <c r="DC40" s="83" t="str">
        <f t="shared" ca="1" si="230"/>
        <v/>
      </c>
      <c r="DD40" s="83" t="str">
        <f t="shared" ca="1" si="230"/>
        <v/>
      </c>
      <c r="DE40" s="83" t="str">
        <f t="shared" ca="1" si="230"/>
        <v/>
      </c>
      <c r="DF40" s="83" t="str">
        <f t="shared" ca="1" si="230"/>
        <v/>
      </c>
      <c r="DG40" s="83" t="str">
        <f t="shared" ca="1" si="230"/>
        <v/>
      </c>
      <c r="DH40" s="83" t="str">
        <f t="shared" ca="1" si="230"/>
        <v/>
      </c>
      <c r="DI40" s="83" t="str">
        <f t="shared" ca="1" si="230"/>
        <v/>
      </c>
      <c r="DJ40" s="126" t="str">
        <f ca="1">IFERROR(IF(VLOOKUP(DJ$1,$A$7:$C$26,3,0),IF(ISNUMBER(DA40),SUMIFS('Stats Coachs'!$F$3:$F$29,'Stats Coachs'!$C$3:$C$29,VLOOKUP(DJ$1,$A$7:$B$26,2,0)),""),""),"")</f>
        <v/>
      </c>
      <c r="DK40" s="83">
        <f t="shared" ca="1" si="231"/>
        <v>9</v>
      </c>
      <c r="DL40" s="83">
        <f t="shared" ca="1" si="231"/>
        <v>5</v>
      </c>
      <c r="DM40" s="83">
        <f t="shared" ca="1" si="231"/>
        <v>4</v>
      </c>
      <c r="DN40" s="83">
        <f t="shared" ca="1" si="231"/>
        <v>385</v>
      </c>
      <c r="DO40" s="83">
        <f t="shared" ca="1" si="231"/>
        <v>43</v>
      </c>
      <c r="DP40" s="83">
        <f t="shared" ca="1" si="231"/>
        <v>0</v>
      </c>
      <c r="DQ40" s="83">
        <f t="shared" ca="1" si="231"/>
        <v>0</v>
      </c>
      <c r="DR40" s="83">
        <f t="shared" ca="1" si="231"/>
        <v>1</v>
      </c>
      <c r="DS40" s="83">
        <f t="shared" ca="1" si="231"/>
        <v>0</v>
      </c>
      <c r="DT40" s="126">
        <f ca="1">IFERROR(IF(VLOOKUP(DT$1,$A$7:$C$26,3,0),IF(ISNUMBER(DK40),SUMIFS('Stats Coachs'!$F$3:$F$29,'Stats Coachs'!$C$3:$C$29,VLOOKUP(DT$1,$A$7:$B$26,2,0)),""),""),"")</f>
        <v>24</v>
      </c>
      <c r="DU40" s="83">
        <f t="shared" ca="1" si="232"/>
        <v>11</v>
      </c>
      <c r="DV40" s="83">
        <f t="shared" ca="1" si="232"/>
        <v>9</v>
      </c>
      <c r="DW40" s="83">
        <f t="shared" ca="1" si="232"/>
        <v>2</v>
      </c>
      <c r="DX40" s="83">
        <f t="shared" ca="1" si="232"/>
        <v>735</v>
      </c>
      <c r="DY40" s="83">
        <f t="shared" ca="1" si="232"/>
        <v>67</v>
      </c>
      <c r="DZ40" s="83">
        <f t="shared" ca="1" si="232"/>
        <v>1</v>
      </c>
      <c r="EA40" s="83">
        <f t="shared" ca="1" si="232"/>
        <v>0</v>
      </c>
      <c r="EB40" s="83">
        <f t="shared" ca="1" si="232"/>
        <v>1</v>
      </c>
      <c r="EC40" s="83">
        <f t="shared" ca="1" si="232"/>
        <v>0</v>
      </c>
      <c r="ED40" s="126">
        <f ca="1">IFERROR(IF(VLOOKUP(ED$1,$A$7:$C$26,3,0),IF(ISNUMBER(DU40),SUMIFS('Stats Coachs'!$F$3:$F$29,'Stats Coachs'!$C$3:$C$29,VLOOKUP(ED$1,$A$7:$B$26,2,0)),""),""),"")</f>
        <v>24</v>
      </c>
      <c r="EE40" s="83">
        <f t="shared" ca="1" si="233"/>
        <v>11</v>
      </c>
      <c r="EF40" s="83">
        <f t="shared" ca="1" si="233"/>
        <v>8</v>
      </c>
      <c r="EG40" s="83">
        <f t="shared" ca="1" si="233"/>
        <v>3</v>
      </c>
      <c r="EH40" s="83">
        <f t="shared" ca="1" si="233"/>
        <v>595</v>
      </c>
      <c r="EI40" s="83">
        <f t="shared" ca="1" si="233"/>
        <v>54</v>
      </c>
      <c r="EJ40" s="83">
        <f t="shared" ca="1" si="233"/>
        <v>0</v>
      </c>
      <c r="EK40" s="83">
        <f t="shared" ca="1" si="233"/>
        <v>0</v>
      </c>
      <c r="EL40" s="83">
        <f t="shared" ca="1" si="233"/>
        <v>1</v>
      </c>
      <c r="EM40" s="83">
        <f t="shared" ca="1" si="233"/>
        <v>0</v>
      </c>
      <c r="EN40" s="126">
        <f ca="1">IFERROR(IF(VLOOKUP(EN$1,$A$7:$C$26,3,0),IF(ISNUMBER(EE40),SUMIFS('Stats Coachs'!$F$3:$F$29,'Stats Coachs'!$C$3:$C$29,VLOOKUP(EN$1,$A$7:$B$26,2,0)),""),""),"")</f>
        <v>25</v>
      </c>
      <c r="EO40" s="83">
        <f t="shared" ca="1" si="234"/>
        <v>13</v>
      </c>
      <c r="EP40" s="83">
        <f t="shared" ca="1" si="234"/>
        <v>12</v>
      </c>
      <c r="EQ40" s="83">
        <f t="shared" ca="1" si="234"/>
        <v>1</v>
      </c>
      <c r="ER40" s="83">
        <f t="shared" ca="1" si="234"/>
        <v>900</v>
      </c>
      <c r="ES40" s="83">
        <f t="shared" ca="1" si="234"/>
        <v>69</v>
      </c>
      <c r="ET40" s="83">
        <f t="shared" ca="1" si="234"/>
        <v>0</v>
      </c>
      <c r="EU40" s="83">
        <f t="shared" ca="1" si="234"/>
        <v>0</v>
      </c>
      <c r="EV40" s="83">
        <f t="shared" ca="1" si="234"/>
        <v>0</v>
      </c>
      <c r="EW40" s="83">
        <f t="shared" ca="1" si="234"/>
        <v>1</v>
      </c>
      <c r="EX40" s="126">
        <f ca="1">IFERROR(IF(VLOOKUP(EX$1,$A$7:$C$26,3,0),IF(ISNUMBER(EO40),SUMIFS('Stats Coachs'!$F$3:$F$29,'Stats Coachs'!$C$3:$C$29,VLOOKUP(EX$1,$A$7:$B$26,2,0)),""),""),"")</f>
        <v>23</v>
      </c>
      <c r="EY40" s="83">
        <f t="shared" ca="1" si="235"/>
        <v>20</v>
      </c>
      <c r="EZ40" s="83">
        <f t="shared" ca="1" si="235"/>
        <v>16</v>
      </c>
      <c r="FA40" s="83">
        <f t="shared" ca="1" si="235"/>
        <v>4</v>
      </c>
      <c r="FB40" s="83">
        <f t="shared" ca="1" si="235"/>
        <v>1325</v>
      </c>
      <c r="FC40" s="83" t="str">
        <f t="shared" ca="1" si="235"/>
        <v>66.5</v>
      </c>
      <c r="FD40" s="83">
        <f t="shared" ca="1" si="235"/>
        <v>0</v>
      </c>
      <c r="FE40" s="83">
        <f t="shared" ca="1" si="235"/>
        <v>0</v>
      </c>
      <c r="FF40" s="83">
        <f t="shared" ca="1" si="235"/>
        <v>2</v>
      </c>
      <c r="FG40" s="83">
        <f t="shared" ca="1" si="235"/>
        <v>0</v>
      </c>
      <c r="FH40" s="126">
        <f ca="1">IFERROR(IF(VLOOKUP(FH$1,$A$7:$C$26,3,0),IF(ISNUMBER(EY40),SUMIFS('Stats Coachs'!$F$3:$F$29,'Stats Coachs'!$C$3:$C$29,VLOOKUP(FH$1,$A$7:$B$26,2,0)),""),""),"")</f>
        <v>27</v>
      </c>
      <c r="FI40" s="83">
        <f t="shared" ca="1" si="236"/>
        <v>11</v>
      </c>
      <c r="FJ40" s="83">
        <f t="shared" ca="1" si="236"/>
        <v>7</v>
      </c>
      <c r="FK40" s="83">
        <f t="shared" ca="1" si="236"/>
        <v>4</v>
      </c>
      <c r="FL40" s="83">
        <f t="shared" ca="1" si="236"/>
        <v>635</v>
      </c>
      <c r="FM40" s="83">
        <f t="shared" ca="1" si="236"/>
        <v>58</v>
      </c>
      <c r="FN40" s="83">
        <f t="shared" ca="1" si="236"/>
        <v>0</v>
      </c>
      <c r="FO40" s="83">
        <f t="shared" ca="1" si="236"/>
        <v>0</v>
      </c>
      <c r="FP40" s="83">
        <f t="shared" ca="1" si="236"/>
        <v>1</v>
      </c>
      <c r="FQ40" s="83">
        <f t="shared" ca="1" si="236"/>
        <v>1</v>
      </c>
      <c r="FR40" s="126">
        <f ca="1">IFERROR(IF(VLOOKUP(FR$1,$A$7:$C$26,3,0),IF(ISNUMBER(FI40),SUMIFS('Stats Coachs'!$F$3:$F$29,'Stats Coachs'!$C$3:$C$29,VLOOKUP(FR$1,$A$7:$B$26,2,0)),""),""),"")</f>
        <v>24</v>
      </c>
      <c r="FS40" s="83" t="str">
        <f t="shared" ca="1" si="237"/>
        <v/>
      </c>
      <c r="FT40" s="83" t="str">
        <f t="shared" ca="1" si="237"/>
        <v/>
      </c>
      <c r="FU40" s="83" t="str">
        <f t="shared" ca="1" si="237"/>
        <v/>
      </c>
      <c r="FV40" s="83" t="str">
        <f t="shared" ca="1" si="237"/>
        <v/>
      </c>
      <c r="FW40" s="83" t="str">
        <f t="shared" ca="1" si="237"/>
        <v/>
      </c>
      <c r="FX40" s="83" t="str">
        <f t="shared" ca="1" si="237"/>
        <v/>
      </c>
      <c r="FY40" s="83" t="str">
        <f t="shared" ca="1" si="237"/>
        <v/>
      </c>
      <c r="FZ40" s="83" t="str">
        <f t="shared" ca="1" si="237"/>
        <v/>
      </c>
      <c r="GA40" s="83" t="str">
        <f t="shared" ca="1" si="237"/>
        <v/>
      </c>
      <c r="GB40" s="126" t="str">
        <f ca="1">IFERROR(IF(VLOOKUP(GB$1,$A$7:$C$26,3,0),IF(ISNUMBER(FS40),SUMIFS('Stats Coachs'!$F$3:$F$29,'Stats Coachs'!$C$3:$C$29,VLOOKUP(GB$1,$A$7:$B$26,2,0)),""),""),"")</f>
        <v/>
      </c>
      <c r="GC40" s="83">
        <f t="shared" ca="1" si="238"/>
        <v>10</v>
      </c>
      <c r="GD40" s="83">
        <f t="shared" ca="1" si="238"/>
        <v>9</v>
      </c>
      <c r="GE40" s="83">
        <f t="shared" ca="1" si="238"/>
        <v>1</v>
      </c>
      <c r="GF40" s="83">
        <f t="shared" ca="1" si="238"/>
        <v>840</v>
      </c>
      <c r="GG40" s="83">
        <f t="shared" ca="1" si="238"/>
        <v>84</v>
      </c>
      <c r="GH40" s="83">
        <f t="shared" ca="1" si="238"/>
        <v>0</v>
      </c>
      <c r="GI40" s="83">
        <f t="shared" ca="1" si="238"/>
        <v>1</v>
      </c>
      <c r="GJ40" s="83">
        <f t="shared" ca="1" si="238"/>
        <v>1</v>
      </c>
      <c r="GK40" s="83">
        <f t="shared" ca="1" si="238"/>
        <v>0</v>
      </c>
      <c r="GL40" s="126">
        <f ca="1">IFERROR(IF(VLOOKUP(GL$1,$A$7:$C$26,3,0),IF(ISNUMBER(GC40),SUMIFS('Stats Coachs'!$F$3:$F$29,'Stats Coachs'!$C$3:$C$29,VLOOKUP(GL$1,$A$7:$B$26,2,0)),""),""),"")</f>
        <v>22</v>
      </c>
      <c r="GM40" s="83">
        <f t="shared" ca="1" si="239"/>
        <v>18</v>
      </c>
      <c r="GN40" s="83">
        <f t="shared" ca="1" si="239"/>
        <v>17</v>
      </c>
      <c r="GO40" s="83">
        <f t="shared" ca="1" si="239"/>
        <v>1</v>
      </c>
      <c r="GP40" s="83">
        <f t="shared" ca="1" si="239"/>
        <v>1510</v>
      </c>
      <c r="GQ40" s="83">
        <f t="shared" ca="1" si="239"/>
        <v>84</v>
      </c>
      <c r="GR40" s="83">
        <f t="shared" ca="1" si="239"/>
        <v>1</v>
      </c>
      <c r="GS40" s="83">
        <f t="shared" ca="1" si="239"/>
        <v>1</v>
      </c>
      <c r="GT40" s="83">
        <f t="shared" ca="1" si="239"/>
        <v>2</v>
      </c>
      <c r="GU40" s="83">
        <f t="shared" ca="1" si="239"/>
        <v>0</v>
      </c>
      <c r="GV40" s="126">
        <f ca="1">IFERROR(IF(VLOOKUP(GV$1,$A$7:$C$26,3,0),IF(ISNUMBER(GM40),SUMIFS('Stats Coachs'!$F$3:$F$29,'Stats Coachs'!$C$3:$C$29,VLOOKUP(GV$1,$A$7:$B$26,2,0)),""),""),"")</f>
        <v>22</v>
      </c>
      <c r="GW40" s="83">
        <f t="shared" ca="1" si="240"/>
        <v>17</v>
      </c>
      <c r="GX40" s="83">
        <f t="shared" ca="1" si="240"/>
        <v>16</v>
      </c>
      <c r="GY40" s="83">
        <f t="shared" ca="1" si="240"/>
        <v>1</v>
      </c>
      <c r="GZ40" s="83">
        <f t="shared" ca="1" si="240"/>
        <v>1480</v>
      </c>
      <c r="HA40" s="83">
        <f t="shared" ca="1" si="240"/>
        <v>87</v>
      </c>
      <c r="HB40" s="83">
        <f t="shared" ca="1" si="240"/>
        <v>2</v>
      </c>
      <c r="HC40" s="83">
        <f t="shared" ca="1" si="240"/>
        <v>1</v>
      </c>
      <c r="HD40" s="83">
        <f t="shared" ca="1" si="240"/>
        <v>1</v>
      </c>
      <c r="HE40" s="83">
        <f t="shared" ca="1" si="240"/>
        <v>0</v>
      </c>
      <c r="HF40" s="126">
        <f ca="1">IFERROR(IF(VLOOKUP(HF$1,$A$7:$C$26,3,0),IF(ISNUMBER(GW40),SUMIFS('Stats Coachs'!$F$3:$F$29,'Stats Coachs'!$C$3:$C$29,VLOOKUP(HF$1,$A$7:$B$26,2,0)),""),""),"")</f>
        <v>21</v>
      </c>
      <c r="HG40" s="83">
        <f t="shared" ca="1" si="241"/>
        <v>17</v>
      </c>
      <c r="HH40" s="83">
        <f t="shared" ca="1" si="241"/>
        <v>16</v>
      </c>
      <c r="HI40" s="83">
        <f t="shared" ca="1" si="241"/>
        <v>1</v>
      </c>
      <c r="HJ40" s="83">
        <f t="shared" ca="1" si="241"/>
        <v>1485</v>
      </c>
      <c r="HK40" s="83" t="str">
        <f t="shared" ca="1" si="241"/>
        <v>87.5</v>
      </c>
      <c r="HL40" s="83">
        <f t="shared" ca="1" si="241"/>
        <v>0</v>
      </c>
      <c r="HM40" s="83">
        <f t="shared" ca="1" si="241"/>
        <v>1</v>
      </c>
      <c r="HN40" s="83">
        <f t="shared" ca="1" si="241"/>
        <v>3</v>
      </c>
      <c r="HO40" s="83">
        <f t="shared" ca="1" si="241"/>
        <v>0</v>
      </c>
      <c r="HP40" s="126">
        <f ca="1">IFERROR(IF(VLOOKUP(HP$1,$A$7:$C$26,3,0),IF(ISNUMBER(HG40),SUMIFS('Stats Coachs'!$F$3:$F$29,'Stats Coachs'!$C$3:$C$29,VLOOKUP(HP$1,$A$7:$B$26,2,0)),""),""),"")</f>
        <v>19</v>
      </c>
      <c r="HQ40" s="83">
        <f t="shared" ca="1" si="242"/>
        <v>16</v>
      </c>
      <c r="HR40" s="83">
        <f t="shared" ca="1" si="242"/>
        <v>16</v>
      </c>
      <c r="HS40" s="83">
        <f t="shared" ca="1" si="242"/>
        <v>0</v>
      </c>
      <c r="HT40" s="83">
        <f t="shared" ca="1" si="242"/>
        <v>1400</v>
      </c>
      <c r="HU40" s="83" t="str">
        <f t="shared" ca="1" si="242"/>
        <v>87.5</v>
      </c>
      <c r="HV40" s="83">
        <f t="shared" ca="1" si="242"/>
        <v>0</v>
      </c>
      <c r="HW40" s="83">
        <f t="shared" ca="1" si="242"/>
        <v>0</v>
      </c>
      <c r="HX40" s="83">
        <f t="shared" ca="1" si="242"/>
        <v>1</v>
      </c>
      <c r="HY40" s="83">
        <f t="shared" ca="1" si="242"/>
        <v>0</v>
      </c>
      <c r="HZ40" s="126">
        <f ca="1">IFERROR(IF(VLOOKUP(HZ$1,$A$7:$C$26,3,0),IF(ISNUMBER(HQ40),SUMIFS('Stats Coachs'!$F$3:$F$29,'Stats Coachs'!$C$3:$C$29,VLOOKUP(HZ$1,$A$7:$B$26,2,0)),""),""),"")</f>
        <v>20</v>
      </c>
      <c r="IA40" s="83">
        <f t="shared" ca="1" si="243"/>
        <v>14</v>
      </c>
      <c r="IB40" s="83">
        <f t="shared" ca="1" si="243"/>
        <v>14</v>
      </c>
      <c r="IC40" s="83">
        <f t="shared" ca="1" si="243"/>
        <v>0</v>
      </c>
      <c r="ID40" s="83">
        <f t="shared" ca="1" si="243"/>
        <v>1225</v>
      </c>
      <c r="IE40" s="83">
        <f t="shared" ca="1" si="243"/>
        <v>87</v>
      </c>
      <c r="IF40" s="83">
        <f t="shared" ca="1" si="243"/>
        <v>1</v>
      </c>
      <c r="IG40" s="83">
        <f t="shared" ca="1" si="243"/>
        <v>1</v>
      </c>
      <c r="IH40" s="83">
        <f t="shared" ca="1" si="243"/>
        <v>4</v>
      </c>
      <c r="II40" s="83">
        <f t="shared" ca="1" si="243"/>
        <v>0</v>
      </c>
      <c r="IJ40" s="126">
        <f ca="1">IFERROR(IF(VLOOKUP(IJ$1,$A$7:$C$26,3,0),IF(ISNUMBER(IA40),SUMIFS('Stats Coachs'!$F$3:$F$29,'Stats Coachs'!$C$3:$C$29,VLOOKUP(IJ$1,$A$7:$B$26,2,0)),""),""),"")</f>
        <v>18</v>
      </c>
    </row>
    <row r="41" spans="5:244" x14ac:dyDescent="0.2">
      <c r="E41" s="83">
        <v>38</v>
      </c>
      <c r="F41" s="86" t="str">
        <f t="shared" ca="1" si="247"/>
        <v>Malik F</v>
      </c>
      <c r="G41" s="83">
        <f t="shared" ca="1" si="170"/>
        <v>64</v>
      </c>
      <c r="H41" s="83">
        <f t="shared" ca="1" si="170"/>
        <v>52</v>
      </c>
      <c r="I41" s="83">
        <f t="shared" ca="1" si="170"/>
        <v>12</v>
      </c>
      <c r="J41" s="117">
        <f t="shared" ca="1" si="170"/>
        <v>4600</v>
      </c>
      <c r="K41" s="87">
        <f t="shared" ca="1" si="171"/>
        <v>72</v>
      </c>
      <c r="L41" s="83">
        <f t="shared" ca="1" si="172"/>
        <v>3</v>
      </c>
      <c r="M41" s="83">
        <f t="shared" ca="1" si="172"/>
        <v>2</v>
      </c>
      <c r="N41" s="83">
        <f t="shared" ca="1" si="172"/>
        <v>3</v>
      </c>
      <c r="O41" s="83">
        <f t="shared" ca="1" si="172"/>
        <v>0</v>
      </c>
      <c r="P41" s="114">
        <f t="shared" ca="1" si="173"/>
        <v>0.14645308924485126</v>
      </c>
      <c r="Q41" s="83">
        <f t="shared" ca="1" si="174"/>
        <v>6</v>
      </c>
      <c r="R41" s="114">
        <f t="shared" ca="1" si="175"/>
        <v>0.48120300751879697</v>
      </c>
      <c r="T41" s="88">
        <f ca="1">RANK(V41,$V$4:$V$98,0)+COUNTIFS($V$4:$V41,V41)-1</f>
        <v>23</v>
      </c>
      <c r="U41" s="84" t="str">
        <f>Listes!X41</f>
        <v>Gui</v>
      </c>
      <c r="V41" s="89" cm="1">
        <f t="array" aca="1" ref="V41" ca="1">INDEX($W41:$AG41,$C$2)</f>
        <v>94</v>
      </c>
      <c r="W41" s="83">
        <f t="shared" ca="1" si="245"/>
        <v>94</v>
      </c>
      <c r="X41" s="83">
        <f t="shared" ca="1" si="245"/>
        <v>78</v>
      </c>
      <c r="Y41" s="83">
        <f t="shared" ca="1" si="245"/>
        <v>16</v>
      </c>
      <c r="Z41" s="83">
        <f t="shared" ca="1" si="245"/>
        <v>7270</v>
      </c>
      <c r="AA41" s="90">
        <f t="shared" ca="1" si="146"/>
        <v>77.340425531914889</v>
      </c>
      <c r="AB41" s="83">
        <f t="shared" ca="1" si="246"/>
        <v>12</v>
      </c>
      <c r="AC41" s="83">
        <f t="shared" ca="1" si="246"/>
        <v>5</v>
      </c>
      <c r="AD41" s="83">
        <f t="shared" ca="1" si="246"/>
        <v>15</v>
      </c>
      <c r="AE41" s="83">
        <f t="shared" ca="1" si="246"/>
        <v>1</v>
      </c>
      <c r="AF41" s="116">
        <f t="shared" ca="1" si="244"/>
        <v>0.21510297482837529</v>
      </c>
      <c r="AG41" s="85">
        <f t="shared" ca="1" si="178"/>
        <v>8</v>
      </c>
      <c r="AH41" s="126">
        <f t="shared" ca="1" si="179"/>
        <v>171</v>
      </c>
      <c r="AI41" s="83" t="str">
        <f t="shared" ca="1" si="223"/>
        <v/>
      </c>
      <c r="AJ41" s="83" t="str">
        <f t="shared" ca="1" si="223"/>
        <v/>
      </c>
      <c r="AK41" s="83" t="str">
        <f t="shared" ca="1" si="223"/>
        <v/>
      </c>
      <c r="AL41" s="83" t="str">
        <f t="shared" ca="1" si="223"/>
        <v/>
      </c>
      <c r="AM41" s="83" t="str">
        <f t="shared" ca="1" si="223"/>
        <v/>
      </c>
      <c r="AN41" s="83" t="str">
        <f t="shared" ca="1" si="223"/>
        <v/>
      </c>
      <c r="AO41" s="83" t="str">
        <f t="shared" ca="1" si="223"/>
        <v/>
      </c>
      <c r="AP41" s="83" t="str">
        <f t="shared" ca="1" si="223"/>
        <v/>
      </c>
      <c r="AQ41" s="83" t="str">
        <f t="shared" ca="1" si="223"/>
        <v/>
      </c>
      <c r="AR41" s="126" t="str">
        <f ca="1">IFERROR(IF(VLOOKUP(AR$1,$A$6:$C$26,3,0),IF(ISNUMBER(AI41),SUMIFS('Stats Coachs'!$F$2:$F$29,'Stats Coachs'!$C$2:$C$29,VLOOKUP(AR$1,$A$6:$B$26,2,0)),""),""),"")</f>
        <v/>
      </c>
      <c r="AS41" s="83" t="str">
        <f t="shared" ca="1" si="224"/>
        <v/>
      </c>
      <c r="AT41" s="83" t="str">
        <f t="shared" ca="1" si="224"/>
        <v/>
      </c>
      <c r="AU41" s="83" t="str">
        <f t="shared" ca="1" si="224"/>
        <v/>
      </c>
      <c r="AV41" s="83" t="str">
        <f t="shared" ca="1" si="224"/>
        <v/>
      </c>
      <c r="AW41" s="83" t="str">
        <f t="shared" ca="1" si="224"/>
        <v/>
      </c>
      <c r="AX41" s="83" t="str">
        <f t="shared" ca="1" si="224"/>
        <v/>
      </c>
      <c r="AY41" s="83" t="str">
        <f t="shared" ca="1" si="224"/>
        <v/>
      </c>
      <c r="AZ41" s="83" t="str">
        <f t="shared" ca="1" si="224"/>
        <v/>
      </c>
      <c r="BA41" s="83" t="str">
        <f t="shared" ca="1" si="224"/>
        <v/>
      </c>
      <c r="BB41" s="126" t="str">
        <f ca="1">IFERROR(IF(VLOOKUP(BB$1,$A$7:$C$26,3,0),IF(ISNUMBER(AS41),SUMIFS('Stats Coachs'!$F$3:$F$29,'Stats Coachs'!$C$3:$C$29,VLOOKUP(BB$1,$A$7:$B$26,2,0)),""),""),"")</f>
        <v/>
      </c>
      <c r="BC41" s="83" t="str">
        <f t="shared" ca="1" si="225"/>
        <v/>
      </c>
      <c r="BD41" s="83" t="str">
        <f t="shared" ca="1" si="225"/>
        <v/>
      </c>
      <c r="BE41" s="83" t="str">
        <f t="shared" ca="1" si="225"/>
        <v/>
      </c>
      <c r="BF41" s="83" t="str">
        <f t="shared" ca="1" si="225"/>
        <v/>
      </c>
      <c r="BG41" s="83" t="str">
        <f t="shared" ca="1" si="225"/>
        <v/>
      </c>
      <c r="BH41" s="83" t="str">
        <f t="shared" ca="1" si="225"/>
        <v/>
      </c>
      <c r="BI41" s="83" t="str">
        <f t="shared" ca="1" si="225"/>
        <v/>
      </c>
      <c r="BJ41" s="83" t="str">
        <f t="shared" ca="1" si="225"/>
        <v/>
      </c>
      <c r="BK41" s="83" t="str">
        <f t="shared" ca="1" si="225"/>
        <v/>
      </c>
      <c r="BL41" s="126" t="str">
        <f ca="1">IFERROR(IF(VLOOKUP(BL$1,$A$7:$C$26,3,0),IF(ISNUMBER(BC41),SUMIFS('Stats Coachs'!$F$3:$F$29,'Stats Coachs'!$C$3:$C$29,VLOOKUP(BL$1,$A$7:$B$26,2,0)),""),""),"")</f>
        <v/>
      </c>
      <c r="BM41" s="83" t="str">
        <f t="shared" ca="1" si="226"/>
        <v/>
      </c>
      <c r="BN41" s="83" t="str">
        <f t="shared" ca="1" si="226"/>
        <v/>
      </c>
      <c r="BO41" s="83" t="str">
        <f t="shared" ca="1" si="226"/>
        <v/>
      </c>
      <c r="BP41" s="83" t="str">
        <f t="shared" ca="1" si="226"/>
        <v/>
      </c>
      <c r="BQ41" s="83" t="str">
        <f t="shared" ca="1" si="226"/>
        <v/>
      </c>
      <c r="BR41" s="83" t="str">
        <f t="shared" ca="1" si="226"/>
        <v/>
      </c>
      <c r="BS41" s="83" t="str">
        <f t="shared" ca="1" si="226"/>
        <v/>
      </c>
      <c r="BT41" s="83" t="str">
        <f t="shared" ca="1" si="226"/>
        <v/>
      </c>
      <c r="BU41" s="83" t="str">
        <f t="shared" ca="1" si="226"/>
        <v/>
      </c>
      <c r="BV41" s="126" t="str">
        <f ca="1">IFERROR(IF(VLOOKUP(BV$1,$A$7:$C$26,3,0),IF(ISNUMBER(BM41),SUMIFS('Stats Coachs'!$F$3:$F$29,'Stats Coachs'!$C$3:$C$29,VLOOKUP(BV$1,$A$7:$B$26,2,0)),""),""),"")</f>
        <v/>
      </c>
      <c r="BW41" s="83" t="str">
        <f t="shared" ca="1" si="227"/>
        <v/>
      </c>
      <c r="BX41" s="83" t="str">
        <f t="shared" ca="1" si="227"/>
        <v/>
      </c>
      <c r="BY41" s="83" t="str">
        <f t="shared" ca="1" si="227"/>
        <v/>
      </c>
      <c r="BZ41" s="83" t="str">
        <f t="shared" ca="1" si="227"/>
        <v/>
      </c>
      <c r="CA41" s="83" t="str">
        <f t="shared" ca="1" si="227"/>
        <v/>
      </c>
      <c r="CB41" s="83" t="str">
        <f t="shared" ca="1" si="227"/>
        <v/>
      </c>
      <c r="CC41" s="83" t="str">
        <f t="shared" ca="1" si="227"/>
        <v/>
      </c>
      <c r="CD41" s="83" t="str">
        <f t="shared" ca="1" si="227"/>
        <v/>
      </c>
      <c r="CE41" s="83" t="str">
        <f t="shared" ca="1" si="227"/>
        <v/>
      </c>
      <c r="CF41" s="126" t="str">
        <f ca="1">IFERROR(IF(VLOOKUP(CF$1,$A$7:$C$26,3,0),IF(ISNUMBER(BW41),SUMIFS('Stats Coachs'!$F$3:$F$29,'Stats Coachs'!$C$3:$C$29,VLOOKUP(CF$1,$A$7:$B$26,2,0)),""),""),"")</f>
        <v/>
      </c>
      <c r="CG41" s="83" t="str">
        <f t="shared" ca="1" si="228"/>
        <v/>
      </c>
      <c r="CH41" s="83" t="str">
        <f t="shared" ca="1" si="228"/>
        <v/>
      </c>
      <c r="CI41" s="83" t="str">
        <f t="shared" ca="1" si="228"/>
        <v/>
      </c>
      <c r="CJ41" s="83" t="str">
        <f t="shared" ca="1" si="228"/>
        <v/>
      </c>
      <c r="CK41" s="83" t="str">
        <f t="shared" ca="1" si="228"/>
        <v/>
      </c>
      <c r="CL41" s="83" t="str">
        <f t="shared" ca="1" si="228"/>
        <v/>
      </c>
      <c r="CM41" s="83" t="str">
        <f t="shared" ca="1" si="228"/>
        <v/>
      </c>
      <c r="CN41" s="83" t="str">
        <f t="shared" ca="1" si="228"/>
        <v/>
      </c>
      <c r="CO41" s="83" t="str">
        <f t="shared" ca="1" si="228"/>
        <v/>
      </c>
      <c r="CP41" s="126" t="str">
        <f ca="1">IFERROR(IF(VLOOKUP(CP$1,$A$7:$C$26,3,0),IF(ISNUMBER(CG41),SUMIFS('Stats Coachs'!$F$3:$F$29,'Stats Coachs'!$C$3:$C$29,VLOOKUP(CP$1,$A$7:$B$26,2,0)),""),""),"")</f>
        <v/>
      </c>
      <c r="CQ41" s="83" t="str">
        <f t="shared" ca="1" si="229"/>
        <v/>
      </c>
      <c r="CR41" s="83" t="str">
        <f t="shared" ca="1" si="229"/>
        <v/>
      </c>
      <c r="CS41" s="83" t="str">
        <f t="shared" ca="1" si="229"/>
        <v/>
      </c>
      <c r="CT41" s="83" t="str">
        <f t="shared" ca="1" si="229"/>
        <v/>
      </c>
      <c r="CU41" s="83" t="str">
        <f t="shared" ca="1" si="229"/>
        <v/>
      </c>
      <c r="CV41" s="83" t="str">
        <f t="shared" ca="1" si="229"/>
        <v/>
      </c>
      <c r="CW41" s="83" t="str">
        <f t="shared" ca="1" si="229"/>
        <v/>
      </c>
      <c r="CX41" s="83" t="str">
        <f t="shared" ca="1" si="229"/>
        <v/>
      </c>
      <c r="CY41" s="83" t="str">
        <f t="shared" ca="1" si="229"/>
        <v/>
      </c>
      <c r="CZ41" s="126" t="str">
        <f ca="1">IFERROR(IF(VLOOKUP(CZ$1,$A$7:$C$26,3,0),IF(ISNUMBER(CQ41),SUMIFS('Stats Coachs'!$F$3:$F$29,'Stats Coachs'!$C$3:$C$29,VLOOKUP(CZ$1,$A$7:$B$26,2,0)),""),""),"")</f>
        <v/>
      </c>
      <c r="DA41" s="83" t="str">
        <f t="shared" ca="1" si="230"/>
        <v/>
      </c>
      <c r="DB41" s="83" t="str">
        <f t="shared" ca="1" si="230"/>
        <v/>
      </c>
      <c r="DC41" s="83" t="str">
        <f t="shared" ca="1" si="230"/>
        <v/>
      </c>
      <c r="DD41" s="83" t="str">
        <f t="shared" ca="1" si="230"/>
        <v/>
      </c>
      <c r="DE41" s="83" t="str">
        <f t="shared" ca="1" si="230"/>
        <v/>
      </c>
      <c r="DF41" s="83" t="str">
        <f t="shared" ca="1" si="230"/>
        <v/>
      </c>
      <c r="DG41" s="83" t="str">
        <f t="shared" ca="1" si="230"/>
        <v/>
      </c>
      <c r="DH41" s="83" t="str">
        <f t="shared" ca="1" si="230"/>
        <v/>
      </c>
      <c r="DI41" s="83" t="str">
        <f t="shared" ca="1" si="230"/>
        <v/>
      </c>
      <c r="DJ41" s="126" t="str">
        <f ca="1">IFERROR(IF(VLOOKUP(DJ$1,$A$7:$C$26,3,0),IF(ISNUMBER(DA41),SUMIFS('Stats Coachs'!$F$3:$F$29,'Stats Coachs'!$C$3:$C$29,VLOOKUP(DJ$1,$A$7:$B$26,2,0)),""),""),"")</f>
        <v/>
      </c>
      <c r="DK41" s="83" t="str">
        <f t="shared" ca="1" si="231"/>
        <v/>
      </c>
      <c r="DL41" s="83" t="str">
        <f t="shared" ca="1" si="231"/>
        <v/>
      </c>
      <c r="DM41" s="83" t="str">
        <f t="shared" ca="1" si="231"/>
        <v/>
      </c>
      <c r="DN41" s="83" t="str">
        <f t="shared" ca="1" si="231"/>
        <v/>
      </c>
      <c r="DO41" s="83" t="str">
        <f t="shared" ca="1" si="231"/>
        <v/>
      </c>
      <c r="DP41" s="83" t="str">
        <f t="shared" ca="1" si="231"/>
        <v/>
      </c>
      <c r="DQ41" s="83" t="str">
        <f t="shared" ca="1" si="231"/>
        <v/>
      </c>
      <c r="DR41" s="83" t="str">
        <f t="shared" ca="1" si="231"/>
        <v/>
      </c>
      <c r="DS41" s="83" t="str">
        <f t="shared" ca="1" si="231"/>
        <v/>
      </c>
      <c r="DT41" s="126" t="str">
        <f ca="1">IFERROR(IF(VLOOKUP(DT$1,$A$7:$C$26,3,0),IF(ISNUMBER(DK41),SUMIFS('Stats Coachs'!$F$3:$F$29,'Stats Coachs'!$C$3:$C$29,VLOOKUP(DT$1,$A$7:$B$26,2,0)),""),""),"")</f>
        <v/>
      </c>
      <c r="DU41" s="83" t="str">
        <f t="shared" ca="1" si="232"/>
        <v/>
      </c>
      <c r="DV41" s="83" t="str">
        <f t="shared" ca="1" si="232"/>
        <v/>
      </c>
      <c r="DW41" s="83" t="str">
        <f t="shared" ca="1" si="232"/>
        <v/>
      </c>
      <c r="DX41" s="83" t="str">
        <f t="shared" ca="1" si="232"/>
        <v/>
      </c>
      <c r="DY41" s="83" t="str">
        <f t="shared" ca="1" si="232"/>
        <v/>
      </c>
      <c r="DZ41" s="83" t="str">
        <f t="shared" ca="1" si="232"/>
        <v/>
      </c>
      <c r="EA41" s="83" t="str">
        <f t="shared" ca="1" si="232"/>
        <v/>
      </c>
      <c r="EB41" s="83" t="str">
        <f t="shared" ca="1" si="232"/>
        <v/>
      </c>
      <c r="EC41" s="83" t="str">
        <f t="shared" ca="1" si="232"/>
        <v/>
      </c>
      <c r="ED41" s="126" t="str">
        <f ca="1">IFERROR(IF(VLOOKUP(ED$1,$A$7:$C$26,3,0),IF(ISNUMBER(DU41),SUMIFS('Stats Coachs'!$F$3:$F$29,'Stats Coachs'!$C$3:$C$29,VLOOKUP(ED$1,$A$7:$B$26,2,0)),""),""),"")</f>
        <v/>
      </c>
      <c r="EE41" s="83" t="str">
        <f t="shared" ca="1" si="233"/>
        <v/>
      </c>
      <c r="EF41" s="83" t="str">
        <f t="shared" ca="1" si="233"/>
        <v/>
      </c>
      <c r="EG41" s="83" t="str">
        <f t="shared" ca="1" si="233"/>
        <v/>
      </c>
      <c r="EH41" s="83" t="str">
        <f t="shared" ca="1" si="233"/>
        <v/>
      </c>
      <c r="EI41" s="83" t="str">
        <f t="shared" ca="1" si="233"/>
        <v/>
      </c>
      <c r="EJ41" s="83" t="str">
        <f t="shared" ca="1" si="233"/>
        <v/>
      </c>
      <c r="EK41" s="83" t="str">
        <f t="shared" ca="1" si="233"/>
        <v/>
      </c>
      <c r="EL41" s="83" t="str">
        <f t="shared" ca="1" si="233"/>
        <v/>
      </c>
      <c r="EM41" s="83" t="str">
        <f t="shared" ca="1" si="233"/>
        <v/>
      </c>
      <c r="EN41" s="126" t="str">
        <f ca="1">IFERROR(IF(VLOOKUP(EN$1,$A$7:$C$26,3,0),IF(ISNUMBER(EE41),SUMIFS('Stats Coachs'!$F$3:$F$29,'Stats Coachs'!$C$3:$C$29,VLOOKUP(EN$1,$A$7:$B$26,2,0)),""),""),"")</f>
        <v/>
      </c>
      <c r="EO41" s="83" t="str">
        <f t="shared" ca="1" si="234"/>
        <v/>
      </c>
      <c r="EP41" s="83" t="str">
        <f t="shared" ca="1" si="234"/>
        <v/>
      </c>
      <c r="EQ41" s="83" t="str">
        <f t="shared" ca="1" si="234"/>
        <v/>
      </c>
      <c r="ER41" s="83" t="str">
        <f t="shared" ca="1" si="234"/>
        <v/>
      </c>
      <c r="ES41" s="83" t="str">
        <f t="shared" ca="1" si="234"/>
        <v/>
      </c>
      <c r="ET41" s="83" t="str">
        <f t="shared" ca="1" si="234"/>
        <v/>
      </c>
      <c r="EU41" s="83" t="str">
        <f t="shared" ca="1" si="234"/>
        <v/>
      </c>
      <c r="EV41" s="83" t="str">
        <f t="shared" ca="1" si="234"/>
        <v/>
      </c>
      <c r="EW41" s="83" t="str">
        <f t="shared" ca="1" si="234"/>
        <v/>
      </c>
      <c r="EX41" s="126" t="str">
        <f ca="1">IFERROR(IF(VLOOKUP(EX$1,$A$7:$C$26,3,0),IF(ISNUMBER(EO41),SUMIFS('Stats Coachs'!$F$3:$F$29,'Stats Coachs'!$C$3:$C$29,VLOOKUP(EX$1,$A$7:$B$26,2,0)),""),""),"")</f>
        <v/>
      </c>
      <c r="EY41" s="83" t="str">
        <f t="shared" ca="1" si="235"/>
        <v/>
      </c>
      <c r="EZ41" s="83" t="str">
        <f t="shared" ca="1" si="235"/>
        <v/>
      </c>
      <c r="FA41" s="83" t="str">
        <f t="shared" ca="1" si="235"/>
        <v/>
      </c>
      <c r="FB41" s="83" t="str">
        <f t="shared" ca="1" si="235"/>
        <v/>
      </c>
      <c r="FC41" s="83" t="str">
        <f t="shared" ca="1" si="235"/>
        <v/>
      </c>
      <c r="FD41" s="83" t="str">
        <f t="shared" ca="1" si="235"/>
        <v/>
      </c>
      <c r="FE41" s="83" t="str">
        <f t="shared" ca="1" si="235"/>
        <v/>
      </c>
      <c r="FF41" s="83" t="str">
        <f t="shared" ca="1" si="235"/>
        <v/>
      </c>
      <c r="FG41" s="83" t="str">
        <f t="shared" ca="1" si="235"/>
        <v/>
      </c>
      <c r="FH41" s="126" t="str">
        <f ca="1">IFERROR(IF(VLOOKUP(FH$1,$A$7:$C$26,3,0),IF(ISNUMBER(EY41),SUMIFS('Stats Coachs'!$F$3:$F$29,'Stats Coachs'!$C$3:$C$29,VLOOKUP(FH$1,$A$7:$B$26,2,0)),""),""),"")</f>
        <v/>
      </c>
      <c r="FI41" s="83">
        <f t="shared" ca="1" si="236"/>
        <v>2</v>
      </c>
      <c r="FJ41" s="83">
        <f t="shared" ca="1" si="236"/>
        <v>1</v>
      </c>
      <c r="FK41" s="83">
        <f t="shared" ca="1" si="236"/>
        <v>1</v>
      </c>
      <c r="FL41" s="83">
        <f t="shared" ca="1" si="236"/>
        <v>110</v>
      </c>
      <c r="FM41" s="83">
        <f t="shared" ca="1" si="236"/>
        <v>55</v>
      </c>
      <c r="FN41" s="83">
        <f t="shared" ca="1" si="236"/>
        <v>0</v>
      </c>
      <c r="FO41" s="83">
        <f t="shared" ca="1" si="236"/>
        <v>0</v>
      </c>
      <c r="FP41" s="83">
        <f t="shared" ca="1" si="236"/>
        <v>1</v>
      </c>
      <c r="FQ41" s="83">
        <f t="shared" ca="1" si="236"/>
        <v>0</v>
      </c>
      <c r="FR41" s="126">
        <f ca="1">IFERROR(IF(VLOOKUP(FR$1,$A$7:$C$26,3,0),IF(ISNUMBER(FI41),SUMIFS('Stats Coachs'!$F$3:$F$29,'Stats Coachs'!$C$3:$C$29,VLOOKUP(FR$1,$A$7:$B$26,2,0)),""),""),"")</f>
        <v>24</v>
      </c>
      <c r="FS41" s="83">
        <f t="shared" ca="1" si="237"/>
        <v>19</v>
      </c>
      <c r="FT41" s="83">
        <f t="shared" ca="1" si="237"/>
        <v>17</v>
      </c>
      <c r="FU41" s="83">
        <f t="shared" ca="1" si="237"/>
        <v>2</v>
      </c>
      <c r="FV41" s="83">
        <f t="shared" ca="1" si="237"/>
        <v>1545</v>
      </c>
      <c r="FW41" s="83" t="str">
        <f t="shared" ca="1" si="237"/>
        <v>81.5</v>
      </c>
      <c r="FX41" s="83">
        <f t="shared" ca="1" si="237"/>
        <v>1</v>
      </c>
      <c r="FY41" s="83">
        <f t="shared" ca="1" si="237"/>
        <v>0</v>
      </c>
      <c r="FZ41" s="83">
        <f t="shared" ca="1" si="237"/>
        <v>5</v>
      </c>
      <c r="GA41" s="83">
        <f t="shared" ca="1" si="237"/>
        <v>0</v>
      </c>
      <c r="GB41" s="126">
        <f ca="1">IFERROR(IF(VLOOKUP(GB$1,$A$7:$C$26,3,0),IF(ISNUMBER(FS41),SUMIFS('Stats Coachs'!$F$3:$F$29,'Stats Coachs'!$C$3:$C$29,VLOOKUP(GB$1,$A$7:$B$26,2,0)),""),""),"")</f>
        <v>25</v>
      </c>
      <c r="GC41" s="83">
        <f t="shared" ca="1" si="238"/>
        <v>18</v>
      </c>
      <c r="GD41" s="83">
        <f t="shared" ca="1" si="238"/>
        <v>16</v>
      </c>
      <c r="GE41" s="83">
        <f t="shared" ca="1" si="238"/>
        <v>2</v>
      </c>
      <c r="GF41" s="83">
        <f t="shared" ca="1" si="238"/>
        <v>1385</v>
      </c>
      <c r="GG41" s="83">
        <f t="shared" ca="1" si="238"/>
        <v>77</v>
      </c>
      <c r="GH41" s="83">
        <f t="shared" ca="1" si="238"/>
        <v>3</v>
      </c>
      <c r="GI41" s="83">
        <f t="shared" ca="1" si="238"/>
        <v>0</v>
      </c>
      <c r="GJ41" s="83">
        <f t="shared" ca="1" si="238"/>
        <v>1</v>
      </c>
      <c r="GK41" s="83">
        <f t="shared" ca="1" si="238"/>
        <v>1</v>
      </c>
      <c r="GL41" s="126">
        <f ca="1">IFERROR(IF(VLOOKUP(GL$1,$A$7:$C$26,3,0),IF(ISNUMBER(GC41),SUMIFS('Stats Coachs'!$F$3:$F$29,'Stats Coachs'!$C$3:$C$29,VLOOKUP(GL$1,$A$7:$B$26,2,0)),""),""),"")</f>
        <v>22</v>
      </c>
      <c r="GM41" s="83">
        <f t="shared" ca="1" si="239"/>
        <v>9</v>
      </c>
      <c r="GN41" s="83">
        <f t="shared" ca="1" si="239"/>
        <v>8</v>
      </c>
      <c r="GO41" s="83">
        <f t="shared" ca="1" si="239"/>
        <v>1</v>
      </c>
      <c r="GP41" s="83">
        <f t="shared" ca="1" si="239"/>
        <v>730</v>
      </c>
      <c r="GQ41" s="83">
        <f t="shared" ca="1" si="239"/>
        <v>81</v>
      </c>
      <c r="GR41" s="83">
        <f t="shared" ca="1" si="239"/>
        <v>1</v>
      </c>
      <c r="GS41" s="83">
        <f t="shared" ca="1" si="239"/>
        <v>0</v>
      </c>
      <c r="GT41" s="83">
        <f t="shared" ca="1" si="239"/>
        <v>4</v>
      </c>
      <c r="GU41" s="83">
        <f t="shared" ca="1" si="239"/>
        <v>0</v>
      </c>
      <c r="GV41" s="126">
        <f ca="1">IFERROR(IF(VLOOKUP(GV$1,$A$7:$C$26,3,0),IF(ISNUMBER(GM41),SUMIFS('Stats Coachs'!$F$3:$F$29,'Stats Coachs'!$C$3:$C$29,VLOOKUP(GV$1,$A$7:$B$26,2,0)),""),""),"")</f>
        <v>22</v>
      </c>
      <c r="GW41" s="83">
        <f t="shared" ca="1" si="240"/>
        <v>18</v>
      </c>
      <c r="GX41" s="83">
        <f t="shared" ca="1" si="240"/>
        <v>15</v>
      </c>
      <c r="GY41" s="83">
        <f t="shared" ca="1" si="240"/>
        <v>3</v>
      </c>
      <c r="GZ41" s="83">
        <f t="shared" ca="1" si="240"/>
        <v>1405</v>
      </c>
      <c r="HA41" s="83">
        <f t="shared" ca="1" si="240"/>
        <v>78</v>
      </c>
      <c r="HB41" s="83">
        <f t="shared" ca="1" si="240"/>
        <v>1</v>
      </c>
      <c r="HC41" s="83">
        <f t="shared" ca="1" si="240"/>
        <v>0</v>
      </c>
      <c r="HD41" s="83">
        <f t="shared" ca="1" si="240"/>
        <v>0</v>
      </c>
      <c r="HE41" s="83">
        <f t="shared" ca="1" si="240"/>
        <v>0</v>
      </c>
      <c r="HF41" s="126">
        <f ca="1">IFERROR(IF(VLOOKUP(HF$1,$A$7:$C$26,3,0),IF(ISNUMBER(GW41),SUMIFS('Stats Coachs'!$F$3:$F$29,'Stats Coachs'!$C$3:$C$29,VLOOKUP(HF$1,$A$7:$B$26,2,0)),""),""),"")</f>
        <v>21</v>
      </c>
      <c r="HG41" s="83">
        <f t="shared" ca="1" si="241"/>
        <v>18</v>
      </c>
      <c r="HH41" s="83">
        <f t="shared" ca="1" si="241"/>
        <v>13</v>
      </c>
      <c r="HI41" s="83">
        <f t="shared" ca="1" si="241"/>
        <v>5</v>
      </c>
      <c r="HJ41" s="83">
        <f t="shared" ca="1" si="241"/>
        <v>1385</v>
      </c>
      <c r="HK41" s="83">
        <f t="shared" ca="1" si="241"/>
        <v>77</v>
      </c>
      <c r="HL41" s="83">
        <f t="shared" ca="1" si="241"/>
        <v>3</v>
      </c>
      <c r="HM41" s="83">
        <f t="shared" ca="1" si="241"/>
        <v>4</v>
      </c>
      <c r="HN41" s="83">
        <f t="shared" ca="1" si="241"/>
        <v>4</v>
      </c>
      <c r="HO41" s="83">
        <f t="shared" ca="1" si="241"/>
        <v>0</v>
      </c>
      <c r="HP41" s="126">
        <f ca="1">IFERROR(IF(VLOOKUP(HP$1,$A$7:$C$26,3,0),IF(ISNUMBER(HG41),SUMIFS('Stats Coachs'!$F$3:$F$29,'Stats Coachs'!$C$3:$C$29,VLOOKUP(HP$1,$A$7:$B$26,2,0)),""),""),"")</f>
        <v>19</v>
      </c>
      <c r="HQ41" s="83">
        <f t="shared" ca="1" si="242"/>
        <v>3</v>
      </c>
      <c r="HR41" s="83">
        <f t="shared" ca="1" si="242"/>
        <v>3</v>
      </c>
      <c r="HS41" s="83">
        <f t="shared" ca="1" si="242"/>
        <v>0</v>
      </c>
      <c r="HT41" s="83">
        <f t="shared" ca="1" si="242"/>
        <v>230</v>
      </c>
      <c r="HU41" s="83" t="str">
        <f t="shared" ca="1" si="242"/>
        <v> 76.5</v>
      </c>
      <c r="HV41" s="83" t="str">
        <f t="shared" ca="1" si="242"/>
        <v> 1 </v>
      </c>
      <c r="HW41" s="83" t="str">
        <f t="shared" ca="1" si="242"/>
        <v> 1</v>
      </c>
      <c r="HX41" s="83">
        <f t="shared" ca="1" si="242"/>
        <v>0</v>
      </c>
      <c r="HY41" s="83">
        <f t="shared" ca="1" si="242"/>
        <v>0</v>
      </c>
      <c r="HZ41" s="126">
        <f ca="1">IFERROR(IF(VLOOKUP(HZ$1,$A$7:$C$26,3,0),IF(ISNUMBER(HQ41),SUMIFS('Stats Coachs'!$F$3:$F$29,'Stats Coachs'!$C$3:$C$29,VLOOKUP(HZ$1,$A$7:$B$26,2,0)),""),""),"")</f>
        <v>20</v>
      </c>
      <c r="IA41" s="83">
        <f t="shared" ca="1" si="243"/>
        <v>7</v>
      </c>
      <c r="IB41" s="83">
        <f t="shared" ca="1" si="243"/>
        <v>5</v>
      </c>
      <c r="IC41" s="83">
        <f t="shared" ca="1" si="243"/>
        <v>2</v>
      </c>
      <c r="ID41" s="83">
        <f t="shared" ca="1" si="243"/>
        <v>480</v>
      </c>
      <c r="IE41" s="83">
        <f t="shared" ca="1" si="243"/>
        <v>69</v>
      </c>
      <c r="IF41" s="83">
        <f t="shared" ca="1" si="243"/>
        <v>3</v>
      </c>
      <c r="IG41" s="83">
        <f t="shared" ca="1" si="243"/>
        <v>1</v>
      </c>
      <c r="IH41" s="83">
        <f t="shared" ca="1" si="243"/>
        <v>0</v>
      </c>
      <c r="II41" s="83">
        <f t="shared" ca="1" si="243"/>
        <v>0</v>
      </c>
      <c r="IJ41" s="126">
        <f ca="1">IFERROR(IF(VLOOKUP(IJ$1,$A$7:$C$26,3,0),IF(ISNUMBER(IA41),SUMIFS('Stats Coachs'!$F$3:$F$29,'Stats Coachs'!$C$3:$C$29,VLOOKUP(IJ$1,$A$7:$B$26,2,0)),""),""),"")</f>
        <v>18</v>
      </c>
    </row>
    <row r="42" spans="5:244" x14ac:dyDescent="0.2">
      <c r="E42" s="83">
        <v>39</v>
      </c>
      <c r="F42" s="86" t="str">
        <f t="shared" ca="1" si="247"/>
        <v>Juju</v>
      </c>
      <c r="G42" s="83">
        <f t="shared" ca="1" si="170"/>
        <v>63</v>
      </c>
      <c r="H42" s="83">
        <f t="shared" ca="1" si="170"/>
        <v>30</v>
      </c>
      <c r="I42" s="83">
        <f t="shared" ca="1" si="170"/>
        <v>33</v>
      </c>
      <c r="J42" s="117">
        <f t="shared" ca="1" si="170"/>
        <v>3485</v>
      </c>
      <c r="K42" s="87">
        <f t="shared" ca="1" si="171"/>
        <v>55.5</v>
      </c>
      <c r="L42" s="83">
        <f t="shared" ca="1" si="172"/>
        <v>10</v>
      </c>
      <c r="M42" s="83">
        <f t="shared" ca="1" si="172"/>
        <v>0</v>
      </c>
      <c r="N42" s="83">
        <f t="shared" ca="1" si="172"/>
        <v>6</v>
      </c>
      <c r="O42" s="83">
        <f t="shared" ca="1" si="172"/>
        <v>0</v>
      </c>
      <c r="P42" s="114">
        <f t="shared" ca="1" si="173"/>
        <v>0.14416475972540047</v>
      </c>
      <c r="Q42" s="83">
        <f t="shared" ca="1" si="174"/>
        <v>4</v>
      </c>
      <c r="R42" s="114">
        <f t="shared" ca="1" si="175"/>
        <v>0.80769230769230771</v>
      </c>
      <c r="T42" s="88">
        <f ca="1">RANK(V42,$V$4:$V$98,0)+COUNTIFS($V$4:$V42,V42)-1</f>
        <v>86</v>
      </c>
      <c r="U42" s="84" t="str">
        <f>Listes!X42</f>
        <v>Gui Brun</v>
      </c>
      <c r="V42" s="89" cm="1">
        <f t="array" aca="1" ref="V42" ca="1">INDEX($W42:$AG42,$C$2)</f>
        <v>3</v>
      </c>
      <c r="W42" s="83">
        <f t="shared" ca="1" si="245"/>
        <v>3</v>
      </c>
      <c r="X42" s="83">
        <f t="shared" ca="1" si="245"/>
        <v>2</v>
      </c>
      <c r="Y42" s="83">
        <f t="shared" ca="1" si="245"/>
        <v>1</v>
      </c>
      <c r="Z42" s="83">
        <f t="shared" ca="1" si="245"/>
        <v>195</v>
      </c>
      <c r="AA42" s="90">
        <f t="shared" ca="1" si="146"/>
        <v>65</v>
      </c>
      <c r="AB42" s="83">
        <f t="shared" ca="1" si="246"/>
        <v>0</v>
      </c>
      <c r="AC42" s="83">
        <f t="shared" ca="1" si="246"/>
        <v>0</v>
      </c>
      <c r="AD42" s="83">
        <f t="shared" ca="1" si="246"/>
        <v>0</v>
      </c>
      <c r="AE42" s="83">
        <f t="shared" ca="1" si="246"/>
        <v>0</v>
      </c>
      <c r="AF42" s="116">
        <f t="shared" ca="1" si="244"/>
        <v>6.8649885583524023E-3</v>
      </c>
      <c r="AG42" s="85">
        <f t="shared" ca="1" si="178"/>
        <v>1</v>
      </c>
      <c r="AH42" s="126">
        <f t="shared" ca="1" si="179"/>
        <v>21</v>
      </c>
      <c r="AI42" s="83" t="str">
        <f t="shared" ca="1" si="223"/>
        <v/>
      </c>
      <c r="AJ42" s="83" t="str">
        <f t="shared" ca="1" si="223"/>
        <v/>
      </c>
      <c r="AK42" s="83" t="str">
        <f t="shared" ca="1" si="223"/>
        <v/>
      </c>
      <c r="AL42" s="83" t="str">
        <f t="shared" ca="1" si="223"/>
        <v/>
      </c>
      <c r="AM42" s="83" t="str">
        <f t="shared" ca="1" si="223"/>
        <v/>
      </c>
      <c r="AN42" s="83" t="str">
        <f t="shared" ca="1" si="223"/>
        <v/>
      </c>
      <c r="AO42" s="83" t="str">
        <f t="shared" ca="1" si="223"/>
        <v/>
      </c>
      <c r="AP42" s="83" t="str">
        <f t="shared" ca="1" si="223"/>
        <v/>
      </c>
      <c r="AQ42" s="83" t="str">
        <f t="shared" ca="1" si="223"/>
        <v/>
      </c>
      <c r="AR42" s="126" t="str">
        <f ca="1">IFERROR(IF(VLOOKUP(AR$1,$A$6:$C$26,3,0),IF(ISNUMBER(AI42),SUMIFS('Stats Coachs'!$F$2:$F$29,'Stats Coachs'!$C$2:$C$29,VLOOKUP(AR$1,$A$6:$B$26,2,0)),""),""),"")</f>
        <v/>
      </c>
      <c r="AS42" s="83" t="str">
        <f t="shared" ca="1" si="224"/>
        <v/>
      </c>
      <c r="AT42" s="83" t="str">
        <f t="shared" ca="1" si="224"/>
        <v/>
      </c>
      <c r="AU42" s="83" t="str">
        <f t="shared" ca="1" si="224"/>
        <v/>
      </c>
      <c r="AV42" s="83" t="str">
        <f t="shared" ca="1" si="224"/>
        <v/>
      </c>
      <c r="AW42" s="83" t="str">
        <f t="shared" ca="1" si="224"/>
        <v/>
      </c>
      <c r="AX42" s="83" t="str">
        <f t="shared" ca="1" si="224"/>
        <v/>
      </c>
      <c r="AY42" s="83" t="str">
        <f t="shared" ca="1" si="224"/>
        <v/>
      </c>
      <c r="AZ42" s="83" t="str">
        <f t="shared" ca="1" si="224"/>
        <v/>
      </c>
      <c r="BA42" s="83" t="str">
        <f t="shared" ca="1" si="224"/>
        <v/>
      </c>
      <c r="BB42" s="126" t="str">
        <f ca="1">IFERROR(IF(VLOOKUP(BB$1,$A$7:$C$26,3,0),IF(ISNUMBER(AS42),SUMIFS('Stats Coachs'!$F$3:$F$29,'Stats Coachs'!$C$3:$C$29,VLOOKUP(BB$1,$A$7:$B$26,2,0)),""),""),"")</f>
        <v/>
      </c>
      <c r="BC42" s="83" t="str">
        <f t="shared" ca="1" si="225"/>
        <v/>
      </c>
      <c r="BD42" s="83" t="str">
        <f t="shared" ca="1" si="225"/>
        <v/>
      </c>
      <c r="BE42" s="83" t="str">
        <f t="shared" ca="1" si="225"/>
        <v/>
      </c>
      <c r="BF42" s="83" t="str">
        <f t="shared" ca="1" si="225"/>
        <v/>
      </c>
      <c r="BG42" s="83" t="str">
        <f t="shared" ca="1" si="225"/>
        <v/>
      </c>
      <c r="BH42" s="83" t="str">
        <f t="shared" ca="1" si="225"/>
        <v/>
      </c>
      <c r="BI42" s="83" t="str">
        <f t="shared" ca="1" si="225"/>
        <v/>
      </c>
      <c r="BJ42" s="83" t="str">
        <f t="shared" ca="1" si="225"/>
        <v/>
      </c>
      <c r="BK42" s="83" t="str">
        <f t="shared" ca="1" si="225"/>
        <v/>
      </c>
      <c r="BL42" s="126" t="str">
        <f ca="1">IFERROR(IF(VLOOKUP(BL$1,$A$7:$C$26,3,0),IF(ISNUMBER(BC42),SUMIFS('Stats Coachs'!$F$3:$F$29,'Stats Coachs'!$C$3:$C$29,VLOOKUP(BL$1,$A$7:$B$26,2,0)),""),""),"")</f>
        <v/>
      </c>
      <c r="BM42" s="83" t="str">
        <f t="shared" ca="1" si="226"/>
        <v/>
      </c>
      <c r="BN42" s="83" t="str">
        <f t="shared" ca="1" si="226"/>
        <v/>
      </c>
      <c r="BO42" s="83" t="str">
        <f t="shared" ca="1" si="226"/>
        <v/>
      </c>
      <c r="BP42" s="83" t="str">
        <f t="shared" ca="1" si="226"/>
        <v/>
      </c>
      <c r="BQ42" s="83" t="str">
        <f t="shared" ca="1" si="226"/>
        <v/>
      </c>
      <c r="BR42" s="83" t="str">
        <f t="shared" ca="1" si="226"/>
        <v/>
      </c>
      <c r="BS42" s="83" t="str">
        <f t="shared" ca="1" si="226"/>
        <v/>
      </c>
      <c r="BT42" s="83" t="str">
        <f t="shared" ca="1" si="226"/>
        <v/>
      </c>
      <c r="BU42" s="83" t="str">
        <f t="shared" ca="1" si="226"/>
        <v/>
      </c>
      <c r="BV42" s="126" t="str">
        <f ca="1">IFERROR(IF(VLOOKUP(BV$1,$A$7:$C$26,3,0),IF(ISNUMBER(BM42),SUMIFS('Stats Coachs'!$F$3:$F$29,'Stats Coachs'!$C$3:$C$29,VLOOKUP(BV$1,$A$7:$B$26,2,0)),""),""),"")</f>
        <v/>
      </c>
      <c r="BW42" s="83" t="str">
        <f t="shared" ca="1" si="227"/>
        <v/>
      </c>
      <c r="BX42" s="83" t="str">
        <f t="shared" ca="1" si="227"/>
        <v/>
      </c>
      <c r="BY42" s="83" t="str">
        <f t="shared" ca="1" si="227"/>
        <v/>
      </c>
      <c r="BZ42" s="83" t="str">
        <f t="shared" ca="1" si="227"/>
        <v/>
      </c>
      <c r="CA42" s="83" t="str">
        <f t="shared" ca="1" si="227"/>
        <v/>
      </c>
      <c r="CB42" s="83" t="str">
        <f t="shared" ca="1" si="227"/>
        <v/>
      </c>
      <c r="CC42" s="83" t="str">
        <f t="shared" ca="1" si="227"/>
        <v/>
      </c>
      <c r="CD42" s="83" t="str">
        <f t="shared" ca="1" si="227"/>
        <v/>
      </c>
      <c r="CE42" s="83" t="str">
        <f t="shared" ca="1" si="227"/>
        <v/>
      </c>
      <c r="CF42" s="126" t="str">
        <f ca="1">IFERROR(IF(VLOOKUP(CF$1,$A$7:$C$26,3,0),IF(ISNUMBER(BW42),SUMIFS('Stats Coachs'!$F$3:$F$29,'Stats Coachs'!$C$3:$C$29,VLOOKUP(CF$1,$A$7:$B$26,2,0)),""),""),"")</f>
        <v/>
      </c>
      <c r="CG42" s="83" t="str">
        <f t="shared" ca="1" si="228"/>
        <v/>
      </c>
      <c r="CH42" s="83" t="str">
        <f t="shared" ca="1" si="228"/>
        <v/>
      </c>
      <c r="CI42" s="83" t="str">
        <f t="shared" ca="1" si="228"/>
        <v/>
      </c>
      <c r="CJ42" s="83" t="str">
        <f t="shared" ca="1" si="228"/>
        <v/>
      </c>
      <c r="CK42" s="83" t="str">
        <f t="shared" ca="1" si="228"/>
        <v/>
      </c>
      <c r="CL42" s="83" t="str">
        <f t="shared" ca="1" si="228"/>
        <v/>
      </c>
      <c r="CM42" s="83" t="str">
        <f t="shared" ca="1" si="228"/>
        <v/>
      </c>
      <c r="CN42" s="83" t="str">
        <f t="shared" ca="1" si="228"/>
        <v/>
      </c>
      <c r="CO42" s="83" t="str">
        <f t="shared" ca="1" si="228"/>
        <v/>
      </c>
      <c r="CP42" s="126" t="str">
        <f ca="1">IFERROR(IF(VLOOKUP(CP$1,$A$7:$C$26,3,0),IF(ISNUMBER(CG42),SUMIFS('Stats Coachs'!$F$3:$F$29,'Stats Coachs'!$C$3:$C$29,VLOOKUP(CP$1,$A$7:$B$26,2,0)),""),""),"")</f>
        <v/>
      </c>
      <c r="CQ42" s="83" t="str">
        <f t="shared" ca="1" si="229"/>
        <v/>
      </c>
      <c r="CR42" s="83" t="str">
        <f t="shared" ca="1" si="229"/>
        <v/>
      </c>
      <c r="CS42" s="83" t="str">
        <f t="shared" ca="1" si="229"/>
        <v/>
      </c>
      <c r="CT42" s="83" t="str">
        <f t="shared" ca="1" si="229"/>
        <v/>
      </c>
      <c r="CU42" s="83" t="str">
        <f t="shared" ca="1" si="229"/>
        <v/>
      </c>
      <c r="CV42" s="83" t="str">
        <f t="shared" ca="1" si="229"/>
        <v/>
      </c>
      <c r="CW42" s="83" t="str">
        <f t="shared" ca="1" si="229"/>
        <v/>
      </c>
      <c r="CX42" s="83" t="str">
        <f t="shared" ca="1" si="229"/>
        <v/>
      </c>
      <c r="CY42" s="83" t="str">
        <f t="shared" ca="1" si="229"/>
        <v/>
      </c>
      <c r="CZ42" s="126" t="str">
        <f ca="1">IFERROR(IF(VLOOKUP(CZ$1,$A$7:$C$26,3,0),IF(ISNUMBER(CQ42),SUMIFS('Stats Coachs'!$F$3:$F$29,'Stats Coachs'!$C$3:$C$29,VLOOKUP(CZ$1,$A$7:$B$26,2,0)),""),""),"")</f>
        <v/>
      </c>
      <c r="DA42" s="83" t="str">
        <f t="shared" ca="1" si="230"/>
        <v/>
      </c>
      <c r="DB42" s="83" t="str">
        <f t="shared" ca="1" si="230"/>
        <v/>
      </c>
      <c r="DC42" s="83" t="str">
        <f t="shared" ca="1" si="230"/>
        <v/>
      </c>
      <c r="DD42" s="83" t="str">
        <f t="shared" ca="1" si="230"/>
        <v/>
      </c>
      <c r="DE42" s="83" t="str">
        <f t="shared" ca="1" si="230"/>
        <v/>
      </c>
      <c r="DF42" s="83" t="str">
        <f t="shared" ca="1" si="230"/>
        <v/>
      </c>
      <c r="DG42" s="83" t="str">
        <f t="shared" ca="1" si="230"/>
        <v/>
      </c>
      <c r="DH42" s="83" t="str">
        <f t="shared" ca="1" si="230"/>
        <v/>
      </c>
      <c r="DI42" s="83" t="str">
        <f t="shared" ca="1" si="230"/>
        <v/>
      </c>
      <c r="DJ42" s="126" t="str">
        <f ca="1">IFERROR(IF(VLOOKUP(DJ$1,$A$7:$C$26,3,0),IF(ISNUMBER(DA42),SUMIFS('Stats Coachs'!$F$3:$F$29,'Stats Coachs'!$C$3:$C$29,VLOOKUP(DJ$1,$A$7:$B$26,2,0)),""),""),"")</f>
        <v/>
      </c>
      <c r="DK42" s="83" t="str">
        <f t="shared" ca="1" si="231"/>
        <v/>
      </c>
      <c r="DL42" s="83" t="str">
        <f t="shared" ca="1" si="231"/>
        <v/>
      </c>
      <c r="DM42" s="83" t="str">
        <f t="shared" ca="1" si="231"/>
        <v/>
      </c>
      <c r="DN42" s="83" t="str">
        <f t="shared" ca="1" si="231"/>
        <v/>
      </c>
      <c r="DO42" s="83" t="str">
        <f t="shared" ca="1" si="231"/>
        <v/>
      </c>
      <c r="DP42" s="83" t="str">
        <f t="shared" ca="1" si="231"/>
        <v/>
      </c>
      <c r="DQ42" s="83" t="str">
        <f t="shared" ca="1" si="231"/>
        <v/>
      </c>
      <c r="DR42" s="83" t="str">
        <f t="shared" ca="1" si="231"/>
        <v/>
      </c>
      <c r="DS42" s="83" t="str">
        <f t="shared" ca="1" si="231"/>
        <v/>
      </c>
      <c r="DT42" s="126" t="str">
        <f ca="1">IFERROR(IF(VLOOKUP(DT$1,$A$7:$C$26,3,0),IF(ISNUMBER(DK42),SUMIFS('Stats Coachs'!$F$3:$F$29,'Stats Coachs'!$C$3:$C$29,VLOOKUP(DT$1,$A$7:$B$26,2,0)),""),""),"")</f>
        <v/>
      </c>
      <c r="DU42" s="83" t="str">
        <f t="shared" ca="1" si="232"/>
        <v/>
      </c>
      <c r="DV42" s="83" t="str">
        <f t="shared" ca="1" si="232"/>
        <v/>
      </c>
      <c r="DW42" s="83" t="str">
        <f t="shared" ca="1" si="232"/>
        <v/>
      </c>
      <c r="DX42" s="83" t="str">
        <f t="shared" ca="1" si="232"/>
        <v/>
      </c>
      <c r="DY42" s="83" t="str">
        <f t="shared" ca="1" si="232"/>
        <v/>
      </c>
      <c r="DZ42" s="83" t="str">
        <f t="shared" ca="1" si="232"/>
        <v/>
      </c>
      <c r="EA42" s="83" t="str">
        <f t="shared" ca="1" si="232"/>
        <v/>
      </c>
      <c r="EB42" s="83" t="str">
        <f t="shared" ca="1" si="232"/>
        <v/>
      </c>
      <c r="EC42" s="83" t="str">
        <f t="shared" ca="1" si="232"/>
        <v/>
      </c>
      <c r="ED42" s="126" t="str">
        <f ca="1">IFERROR(IF(VLOOKUP(ED$1,$A$7:$C$26,3,0),IF(ISNUMBER(DU42),SUMIFS('Stats Coachs'!$F$3:$F$29,'Stats Coachs'!$C$3:$C$29,VLOOKUP(ED$1,$A$7:$B$26,2,0)),""),""),"")</f>
        <v/>
      </c>
      <c r="EE42" s="83" t="str">
        <f t="shared" ca="1" si="233"/>
        <v/>
      </c>
      <c r="EF42" s="83" t="str">
        <f t="shared" ca="1" si="233"/>
        <v/>
      </c>
      <c r="EG42" s="83" t="str">
        <f t="shared" ca="1" si="233"/>
        <v/>
      </c>
      <c r="EH42" s="83" t="str">
        <f t="shared" ca="1" si="233"/>
        <v/>
      </c>
      <c r="EI42" s="83" t="str">
        <f t="shared" ca="1" si="233"/>
        <v/>
      </c>
      <c r="EJ42" s="83" t="str">
        <f t="shared" ca="1" si="233"/>
        <v/>
      </c>
      <c r="EK42" s="83" t="str">
        <f t="shared" ca="1" si="233"/>
        <v/>
      </c>
      <c r="EL42" s="83" t="str">
        <f t="shared" ca="1" si="233"/>
        <v/>
      </c>
      <c r="EM42" s="83" t="str">
        <f t="shared" ca="1" si="233"/>
        <v/>
      </c>
      <c r="EN42" s="126" t="str">
        <f ca="1">IFERROR(IF(VLOOKUP(EN$1,$A$7:$C$26,3,0),IF(ISNUMBER(EE42),SUMIFS('Stats Coachs'!$F$3:$F$29,'Stats Coachs'!$C$3:$C$29,VLOOKUP(EN$1,$A$7:$B$26,2,0)),""),""),"")</f>
        <v/>
      </c>
      <c r="EO42" s="83" t="str">
        <f t="shared" ca="1" si="234"/>
        <v/>
      </c>
      <c r="EP42" s="83" t="str">
        <f t="shared" ca="1" si="234"/>
        <v/>
      </c>
      <c r="EQ42" s="83" t="str">
        <f t="shared" ca="1" si="234"/>
        <v/>
      </c>
      <c r="ER42" s="83" t="str">
        <f t="shared" ca="1" si="234"/>
        <v/>
      </c>
      <c r="ES42" s="83" t="str">
        <f t="shared" ca="1" si="234"/>
        <v/>
      </c>
      <c r="ET42" s="83" t="str">
        <f t="shared" ca="1" si="234"/>
        <v/>
      </c>
      <c r="EU42" s="83" t="str">
        <f t="shared" ca="1" si="234"/>
        <v/>
      </c>
      <c r="EV42" s="83" t="str">
        <f t="shared" ca="1" si="234"/>
        <v/>
      </c>
      <c r="EW42" s="83" t="str">
        <f t="shared" ca="1" si="234"/>
        <v/>
      </c>
      <c r="EX42" s="126" t="str">
        <f ca="1">IFERROR(IF(VLOOKUP(EX$1,$A$7:$C$26,3,0),IF(ISNUMBER(EO42),SUMIFS('Stats Coachs'!$F$3:$F$29,'Stats Coachs'!$C$3:$C$29,VLOOKUP(EX$1,$A$7:$B$26,2,0)),""),""),"")</f>
        <v/>
      </c>
      <c r="EY42" s="83" t="str">
        <f t="shared" ca="1" si="235"/>
        <v/>
      </c>
      <c r="EZ42" s="83" t="str">
        <f t="shared" ca="1" si="235"/>
        <v/>
      </c>
      <c r="FA42" s="83" t="str">
        <f t="shared" ca="1" si="235"/>
        <v/>
      </c>
      <c r="FB42" s="83" t="str">
        <f t="shared" ca="1" si="235"/>
        <v/>
      </c>
      <c r="FC42" s="83" t="str">
        <f t="shared" ca="1" si="235"/>
        <v/>
      </c>
      <c r="FD42" s="83" t="str">
        <f t="shared" ca="1" si="235"/>
        <v/>
      </c>
      <c r="FE42" s="83" t="str">
        <f t="shared" ca="1" si="235"/>
        <v/>
      </c>
      <c r="FF42" s="83" t="str">
        <f t="shared" ca="1" si="235"/>
        <v/>
      </c>
      <c r="FG42" s="83" t="str">
        <f t="shared" ca="1" si="235"/>
        <v/>
      </c>
      <c r="FH42" s="126" t="str">
        <f ca="1">IFERROR(IF(VLOOKUP(FH$1,$A$7:$C$26,3,0),IF(ISNUMBER(EY42),SUMIFS('Stats Coachs'!$F$3:$F$29,'Stats Coachs'!$C$3:$C$29,VLOOKUP(FH$1,$A$7:$B$26,2,0)),""),""),"")</f>
        <v/>
      </c>
      <c r="FI42" s="83" t="str">
        <f t="shared" ca="1" si="236"/>
        <v/>
      </c>
      <c r="FJ42" s="83" t="str">
        <f t="shared" ca="1" si="236"/>
        <v/>
      </c>
      <c r="FK42" s="83" t="str">
        <f t="shared" ca="1" si="236"/>
        <v/>
      </c>
      <c r="FL42" s="83" t="str">
        <f t="shared" ca="1" si="236"/>
        <v/>
      </c>
      <c r="FM42" s="83" t="str">
        <f t="shared" ca="1" si="236"/>
        <v/>
      </c>
      <c r="FN42" s="83" t="str">
        <f t="shared" ca="1" si="236"/>
        <v/>
      </c>
      <c r="FO42" s="83" t="str">
        <f t="shared" ca="1" si="236"/>
        <v/>
      </c>
      <c r="FP42" s="83" t="str">
        <f t="shared" ca="1" si="236"/>
        <v/>
      </c>
      <c r="FQ42" s="83" t="str">
        <f t="shared" ca="1" si="236"/>
        <v/>
      </c>
      <c r="FR42" s="126" t="str">
        <f ca="1">IFERROR(IF(VLOOKUP(FR$1,$A$7:$C$26,3,0),IF(ISNUMBER(FI42),SUMIFS('Stats Coachs'!$F$3:$F$29,'Stats Coachs'!$C$3:$C$29,VLOOKUP(FR$1,$A$7:$B$26,2,0)),""),""),"")</f>
        <v/>
      </c>
      <c r="FS42" s="83" t="str">
        <f t="shared" ca="1" si="237"/>
        <v/>
      </c>
      <c r="FT42" s="83" t="str">
        <f t="shared" ca="1" si="237"/>
        <v/>
      </c>
      <c r="FU42" s="83" t="str">
        <f t="shared" ca="1" si="237"/>
        <v/>
      </c>
      <c r="FV42" s="83" t="str">
        <f t="shared" ca="1" si="237"/>
        <v/>
      </c>
      <c r="FW42" s="83" t="str">
        <f t="shared" ca="1" si="237"/>
        <v/>
      </c>
      <c r="FX42" s="83" t="str">
        <f t="shared" ca="1" si="237"/>
        <v/>
      </c>
      <c r="FY42" s="83" t="str">
        <f t="shared" ca="1" si="237"/>
        <v/>
      </c>
      <c r="FZ42" s="83" t="str">
        <f t="shared" ca="1" si="237"/>
        <v/>
      </c>
      <c r="GA42" s="83" t="str">
        <f t="shared" ca="1" si="237"/>
        <v/>
      </c>
      <c r="GB42" s="126" t="str">
        <f ca="1">IFERROR(IF(VLOOKUP(GB$1,$A$7:$C$26,3,0),IF(ISNUMBER(FS42),SUMIFS('Stats Coachs'!$F$3:$F$29,'Stats Coachs'!$C$3:$C$29,VLOOKUP(GB$1,$A$7:$B$26,2,0)),""),""),"")</f>
        <v/>
      </c>
      <c r="GC42" s="83" t="str">
        <f t="shared" ca="1" si="238"/>
        <v/>
      </c>
      <c r="GD42" s="83" t="str">
        <f t="shared" ca="1" si="238"/>
        <v/>
      </c>
      <c r="GE42" s="83" t="str">
        <f t="shared" ca="1" si="238"/>
        <v/>
      </c>
      <c r="GF42" s="83" t="str">
        <f t="shared" ca="1" si="238"/>
        <v/>
      </c>
      <c r="GG42" s="83" t="str">
        <f t="shared" ca="1" si="238"/>
        <v/>
      </c>
      <c r="GH42" s="83" t="str">
        <f t="shared" ca="1" si="238"/>
        <v/>
      </c>
      <c r="GI42" s="83" t="str">
        <f t="shared" ca="1" si="238"/>
        <v/>
      </c>
      <c r="GJ42" s="83" t="str">
        <f t="shared" ca="1" si="238"/>
        <v/>
      </c>
      <c r="GK42" s="83" t="str">
        <f t="shared" ca="1" si="238"/>
        <v/>
      </c>
      <c r="GL42" s="126" t="str">
        <f ca="1">IFERROR(IF(VLOOKUP(GL$1,$A$7:$C$26,3,0),IF(ISNUMBER(GC42),SUMIFS('Stats Coachs'!$F$3:$F$29,'Stats Coachs'!$C$3:$C$29,VLOOKUP(GL$1,$A$7:$B$26,2,0)),""),""),"")</f>
        <v/>
      </c>
      <c r="GM42" s="83" t="str">
        <f t="shared" ca="1" si="239"/>
        <v/>
      </c>
      <c r="GN42" s="83" t="str">
        <f t="shared" ca="1" si="239"/>
        <v/>
      </c>
      <c r="GO42" s="83" t="str">
        <f t="shared" ca="1" si="239"/>
        <v/>
      </c>
      <c r="GP42" s="83" t="str">
        <f t="shared" ca="1" si="239"/>
        <v/>
      </c>
      <c r="GQ42" s="83" t="str">
        <f t="shared" ca="1" si="239"/>
        <v/>
      </c>
      <c r="GR42" s="83" t="str">
        <f t="shared" ca="1" si="239"/>
        <v/>
      </c>
      <c r="GS42" s="83" t="str">
        <f t="shared" ca="1" si="239"/>
        <v/>
      </c>
      <c r="GT42" s="83" t="str">
        <f t="shared" ca="1" si="239"/>
        <v/>
      </c>
      <c r="GU42" s="83" t="str">
        <f t="shared" ca="1" si="239"/>
        <v/>
      </c>
      <c r="GV42" s="126" t="str">
        <f ca="1">IFERROR(IF(VLOOKUP(GV$1,$A$7:$C$26,3,0),IF(ISNUMBER(GM42),SUMIFS('Stats Coachs'!$F$3:$F$29,'Stats Coachs'!$C$3:$C$29,VLOOKUP(GV$1,$A$7:$B$26,2,0)),""),""),"")</f>
        <v/>
      </c>
      <c r="GW42" s="83">
        <f t="shared" ca="1" si="240"/>
        <v>3</v>
      </c>
      <c r="GX42" s="83">
        <f t="shared" ca="1" si="240"/>
        <v>2</v>
      </c>
      <c r="GY42" s="83">
        <f t="shared" ca="1" si="240"/>
        <v>1</v>
      </c>
      <c r="GZ42" s="83">
        <f t="shared" ca="1" si="240"/>
        <v>195</v>
      </c>
      <c r="HA42" s="83">
        <f t="shared" ca="1" si="240"/>
        <v>65</v>
      </c>
      <c r="HB42" s="83">
        <f t="shared" ca="1" si="240"/>
        <v>0</v>
      </c>
      <c r="HC42" s="83">
        <f t="shared" ca="1" si="240"/>
        <v>0</v>
      </c>
      <c r="HD42" s="83">
        <f t="shared" ca="1" si="240"/>
        <v>0</v>
      </c>
      <c r="HE42" s="83">
        <f t="shared" ca="1" si="240"/>
        <v>0</v>
      </c>
      <c r="HF42" s="126">
        <f ca="1">IFERROR(IF(VLOOKUP(HF$1,$A$7:$C$26,3,0),IF(ISNUMBER(GW42),SUMIFS('Stats Coachs'!$F$3:$F$29,'Stats Coachs'!$C$3:$C$29,VLOOKUP(HF$1,$A$7:$B$26,2,0)),""),""),"")</f>
        <v>21</v>
      </c>
      <c r="HG42" s="83" t="str">
        <f t="shared" ca="1" si="241"/>
        <v/>
      </c>
      <c r="HH42" s="83" t="str">
        <f t="shared" ca="1" si="241"/>
        <v/>
      </c>
      <c r="HI42" s="83" t="str">
        <f t="shared" ca="1" si="241"/>
        <v/>
      </c>
      <c r="HJ42" s="83" t="str">
        <f t="shared" ca="1" si="241"/>
        <v/>
      </c>
      <c r="HK42" s="83" t="str">
        <f t="shared" ca="1" si="241"/>
        <v/>
      </c>
      <c r="HL42" s="83" t="str">
        <f t="shared" ca="1" si="241"/>
        <v/>
      </c>
      <c r="HM42" s="83" t="str">
        <f t="shared" ca="1" si="241"/>
        <v/>
      </c>
      <c r="HN42" s="83" t="str">
        <f t="shared" ca="1" si="241"/>
        <v/>
      </c>
      <c r="HO42" s="83" t="str">
        <f t="shared" ca="1" si="241"/>
        <v/>
      </c>
      <c r="HP42" s="126" t="str">
        <f ca="1">IFERROR(IF(VLOOKUP(HP$1,$A$7:$C$26,3,0),IF(ISNUMBER(HG42),SUMIFS('Stats Coachs'!$F$3:$F$29,'Stats Coachs'!$C$3:$C$29,VLOOKUP(HP$1,$A$7:$B$26,2,0)),""),""),"")</f>
        <v/>
      </c>
      <c r="HQ42" s="83" t="str">
        <f t="shared" ca="1" si="242"/>
        <v/>
      </c>
      <c r="HR42" s="83" t="str">
        <f t="shared" ca="1" si="242"/>
        <v/>
      </c>
      <c r="HS42" s="83" t="str">
        <f t="shared" ca="1" si="242"/>
        <v/>
      </c>
      <c r="HT42" s="83" t="str">
        <f t="shared" ca="1" si="242"/>
        <v/>
      </c>
      <c r="HU42" s="83" t="str">
        <f t="shared" ca="1" si="242"/>
        <v/>
      </c>
      <c r="HV42" s="83" t="str">
        <f t="shared" ca="1" si="242"/>
        <v/>
      </c>
      <c r="HW42" s="83" t="str">
        <f t="shared" ca="1" si="242"/>
        <v/>
      </c>
      <c r="HX42" s="83" t="str">
        <f t="shared" ca="1" si="242"/>
        <v/>
      </c>
      <c r="HY42" s="83" t="str">
        <f t="shared" ca="1" si="242"/>
        <v/>
      </c>
      <c r="HZ42" s="126" t="str">
        <f ca="1">IFERROR(IF(VLOOKUP(HZ$1,$A$7:$C$26,3,0),IF(ISNUMBER(HQ42),SUMIFS('Stats Coachs'!$F$3:$F$29,'Stats Coachs'!$C$3:$C$29,VLOOKUP(HZ$1,$A$7:$B$26,2,0)),""),""),"")</f>
        <v/>
      </c>
      <c r="IA42" s="83" t="str">
        <f t="shared" ca="1" si="243"/>
        <v/>
      </c>
      <c r="IB42" s="83" t="str">
        <f t="shared" ca="1" si="243"/>
        <v/>
      </c>
      <c r="IC42" s="83" t="str">
        <f t="shared" ca="1" si="243"/>
        <v/>
      </c>
      <c r="ID42" s="83" t="str">
        <f t="shared" ca="1" si="243"/>
        <v/>
      </c>
      <c r="IE42" s="83" t="str">
        <f t="shared" ca="1" si="243"/>
        <v/>
      </c>
      <c r="IF42" s="83" t="str">
        <f t="shared" ca="1" si="243"/>
        <v/>
      </c>
      <c r="IG42" s="83" t="str">
        <f t="shared" ca="1" si="243"/>
        <v/>
      </c>
      <c r="IH42" s="83" t="str">
        <f t="shared" ca="1" si="243"/>
        <v/>
      </c>
      <c r="II42" s="83" t="str">
        <f t="shared" ca="1" si="243"/>
        <v/>
      </c>
      <c r="IJ42" s="126" t="str">
        <f ca="1">IFERROR(IF(VLOOKUP(IJ$1,$A$7:$C$26,3,0),IF(ISNUMBER(IA42),SUMIFS('Stats Coachs'!$F$3:$F$29,'Stats Coachs'!$C$3:$C$29,VLOOKUP(IJ$1,$A$7:$B$26,2,0)),""),""),"")</f>
        <v/>
      </c>
    </row>
    <row r="43" spans="5:244" x14ac:dyDescent="0.2">
      <c r="E43" s="83">
        <v>40</v>
      </c>
      <c r="F43" s="86" t="str">
        <f t="shared" ca="1" si="247"/>
        <v>Lolo</v>
      </c>
      <c r="G43" s="83">
        <f t="shared" ca="1" si="170"/>
        <v>63</v>
      </c>
      <c r="H43" s="83">
        <f t="shared" ca="1" si="170"/>
        <v>52</v>
      </c>
      <c r="I43" s="83">
        <f t="shared" ca="1" si="170"/>
        <v>11</v>
      </c>
      <c r="J43" s="117">
        <f t="shared" ca="1" si="170"/>
        <v>4795</v>
      </c>
      <c r="K43" s="87">
        <f t="shared" ca="1" si="171"/>
        <v>76</v>
      </c>
      <c r="L43" s="83">
        <f t="shared" ca="1" si="172"/>
        <v>0</v>
      </c>
      <c r="M43" s="83">
        <f t="shared" ca="1" si="172"/>
        <v>0</v>
      </c>
      <c r="N43" s="83">
        <f t="shared" ca="1" si="172"/>
        <v>1</v>
      </c>
      <c r="O43" s="83">
        <f t="shared" ca="1" si="172"/>
        <v>0</v>
      </c>
      <c r="P43" s="114">
        <f t="shared" ca="1" si="173"/>
        <v>0.14416475972540047</v>
      </c>
      <c r="Q43" s="83">
        <f t="shared" ca="1" si="174"/>
        <v>5</v>
      </c>
      <c r="R43" s="114">
        <f t="shared" ca="1" si="175"/>
        <v>0.63</v>
      </c>
      <c r="T43" s="88">
        <f ca="1">RANK(V43,$V$4:$V$98,0)+COUNTIFS($V$4:$V43,V43)-1</f>
        <v>29</v>
      </c>
      <c r="U43" s="84" t="str">
        <f>Listes!X43</f>
        <v>Gui R</v>
      </c>
      <c r="V43" s="89" cm="1">
        <f t="array" aca="1" ref="V43" ca="1">INDEX($W43:$AG43,$C$2)</f>
        <v>76</v>
      </c>
      <c r="W43" s="83">
        <f t="shared" ca="1" si="245"/>
        <v>76</v>
      </c>
      <c r="X43" s="83">
        <f t="shared" ca="1" si="245"/>
        <v>64</v>
      </c>
      <c r="Y43" s="83">
        <f t="shared" ca="1" si="245"/>
        <v>12</v>
      </c>
      <c r="Z43" s="83">
        <f t="shared" ca="1" si="245"/>
        <v>5735</v>
      </c>
      <c r="AA43" s="90">
        <f t="shared" ca="1" si="146"/>
        <v>75.46052631578948</v>
      </c>
      <c r="AB43" s="83">
        <f t="shared" ca="1" si="246"/>
        <v>8</v>
      </c>
      <c r="AC43" s="83">
        <f t="shared" ca="1" si="246"/>
        <v>3</v>
      </c>
      <c r="AD43" s="83">
        <f t="shared" ca="1" si="246"/>
        <v>2</v>
      </c>
      <c r="AE43" s="83">
        <f t="shared" ca="1" si="246"/>
        <v>0</v>
      </c>
      <c r="AF43" s="116">
        <f t="shared" ca="1" si="244"/>
        <v>0.17391304347826086</v>
      </c>
      <c r="AG43" s="85">
        <f t="shared" ca="1" si="178"/>
        <v>5</v>
      </c>
      <c r="AH43" s="126">
        <f t="shared" ca="1" si="179"/>
        <v>123</v>
      </c>
      <c r="AI43" s="83" t="str">
        <f t="shared" ca="1" si="223"/>
        <v/>
      </c>
      <c r="AJ43" s="83" t="str">
        <f t="shared" ca="1" si="223"/>
        <v/>
      </c>
      <c r="AK43" s="83" t="str">
        <f t="shared" ca="1" si="223"/>
        <v/>
      </c>
      <c r="AL43" s="83" t="str">
        <f t="shared" ca="1" si="223"/>
        <v/>
      </c>
      <c r="AM43" s="83" t="str">
        <f t="shared" ca="1" si="223"/>
        <v/>
      </c>
      <c r="AN43" s="83" t="str">
        <f t="shared" ca="1" si="223"/>
        <v/>
      </c>
      <c r="AO43" s="83" t="str">
        <f t="shared" ca="1" si="223"/>
        <v/>
      </c>
      <c r="AP43" s="83" t="str">
        <f t="shared" ca="1" si="223"/>
        <v/>
      </c>
      <c r="AQ43" s="83" t="str">
        <f t="shared" ca="1" si="223"/>
        <v/>
      </c>
      <c r="AR43" s="126" t="str">
        <f ca="1">IFERROR(IF(VLOOKUP(AR$1,$A$6:$C$26,3,0),IF(ISNUMBER(AI43),SUMIFS('Stats Coachs'!$F$2:$F$29,'Stats Coachs'!$C$2:$C$29,VLOOKUP(AR$1,$A$6:$B$26,2,0)),""),""),"")</f>
        <v/>
      </c>
      <c r="AS43" s="83" t="str">
        <f t="shared" ca="1" si="224"/>
        <v/>
      </c>
      <c r="AT43" s="83" t="str">
        <f t="shared" ca="1" si="224"/>
        <v/>
      </c>
      <c r="AU43" s="83" t="str">
        <f t="shared" ca="1" si="224"/>
        <v/>
      </c>
      <c r="AV43" s="83" t="str">
        <f t="shared" ca="1" si="224"/>
        <v/>
      </c>
      <c r="AW43" s="83" t="str">
        <f t="shared" ca="1" si="224"/>
        <v/>
      </c>
      <c r="AX43" s="83" t="str">
        <f t="shared" ca="1" si="224"/>
        <v/>
      </c>
      <c r="AY43" s="83" t="str">
        <f t="shared" ca="1" si="224"/>
        <v/>
      </c>
      <c r="AZ43" s="83" t="str">
        <f t="shared" ca="1" si="224"/>
        <v/>
      </c>
      <c r="BA43" s="83" t="str">
        <f t="shared" ca="1" si="224"/>
        <v/>
      </c>
      <c r="BB43" s="126" t="str">
        <f ca="1">IFERROR(IF(VLOOKUP(BB$1,$A$7:$C$26,3,0),IF(ISNUMBER(AS43),SUMIFS('Stats Coachs'!$F$3:$F$29,'Stats Coachs'!$C$3:$C$29,VLOOKUP(BB$1,$A$7:$B$26,2,0)),""),""),"")</f>
        <v/>
      </c>
      <c r="BC43" s="83" t="str">
        <f t="shared" ca="1" si="225"/>
        <v/>
      </c>
      <c r="BD43" s="83" t="str">
        <f t="shared" ca="1" si="225"/>
        <v/>
      </c>
      <c r="BE43" s="83" t="str">
        <f t="shared" ca="1" si="225"/>
        <v/>
      </c>
      <c r="BF43" s="83" t="str">
        <f t="shared" ca="1" si="225"/>
        <v/>
      </c>
      <c r="BG43" s="83" t="str">
        <f t="shared" ca="1" si="225"/>
        <v/>
      </c>
      <c r="BH43" s="83" t="str">
        <f t="shared" ca="1" si="225"/>
        <v/>
      </c>
      <c r="BI43" s="83" t="str">
        <f t="shared" ca="1" si="225"/>
        <v/>
      </c>
      <c r="BJ43" s="83" t="str">
        <f t="shared" ca="1" si="225"/>
        <v/>
      </c>
      <c r="BK43" s="83" t="str">
        <f t="shared" ca="1" si="225"/>
        <v/>
      </c>
      <c r="BL43" s="126" t="str">
        <f ca="1">IFERROR(IF(VLOOKUP(BL$1,$A$7:$C$26,3,0),IF(ISNUMBER(BC43),SUMIFS('Stats Coachs'!$F$3:$F$29,'Stats Coachs'!$C$3:$C$29,VLOOKUP(BL$1,$A$7:$B$26,2,0)),""),""),"")</f>
        <v/>
      </c>
      <c r="BM43" s="83" t="str">
        <f t="shared" ca="1" si="226"/>
        <v/>
      </c>
      <c r="BN43" s="83" t="str">
        <f t="shared" ca="1" si="226"/>
        <v/>
      </c>
      <c r="BO43" s="83" t="str">
        <f t="shared" ca="1" si="226"/>
        <v/>
      </c>
      <c r="BP43" s="83" t="str">
        <f t="shared" ca="1" si="226"/>
        <v/>
      </c>
      <c r="BQ43" s="83" t="str">
        <f t="shared" ca="1" si="226"/>
        <v/>
      </c>
      <c r="BR43" s="83" t="str">
        <f t="shared" ca="1" si="226"/>
        <v/>
      </c>
      <c r="BS43" s="83" t="str">
        <f t="shared" ca="1" si="226"/>
        <v/>
      </c>
      <c r="BT43" s="83" t="str">
        <f t="shared" ca="1" si="226"/>
        <v/>
      </c>
      <c r="BU43" s="83" t="str">
        <f t="shared" ca="1" si="226"/>
        <v/>
      </c>
      <c r="BV43" s="126" t="str">
        <f ca="1">IFERROR(IF(VLOOKUP(BV$1,$A$7:$C$26,3,0),IF(ISNUMBER(BM43),SUMIFS('Stats Coachs'!$F$3:$F$29,'Stats Coachs'!$C$3:$C$29,VLOOKUP(BV$1,$A$7:$B$26,2,0)),""),""),"")</f>
        <v/>
      </c>
      <c r="BW43" s="83" t="str">
        <f t="shared" ca="1" si="227"/>
        <v/>
      </c>
      <c r="BX43" s="83" t="str">
        <f t="shared" ca="1" si="227"/>
        <v/>
      </c>
      <c r="BY43" s="83" t="str">
        <f t="shared" ca="1" si="227"/>
        <v/>
      </c>
      <c r="BZ43" s="83" t="str">
        <f t="shared" ca="1" si="227"/>
        <v/>
      </c>
      <c r="CA43" s="83" t="str">
        <f t="shared" ca="1" si="227"/>
        <v/>
      </c>
      <c r="CB43" s="83" t="str">
        <f t="shared" ca="1" si="227"/>
        <v/>
      </c>
      <c r="CC43" s="83" t="str">
        <f t="shared" ca="1" si="227"/>
        <v/>
      </c>
      <c r="CD43" s="83" t="str">
        <f t="shared" ca="1" si="227"/>
        <v/>
      </c>
      <c r="CE43" s="83" t="str">
        <f t="shared" ca="1" si="227"/>
        <v/>
      </c>
      <c r="CF43" s="126" t="str">
        <f ca="1">IFERROR(IF(VLOOKUP(CF$1,$A$7:$C$26,3,0),IF(ISNUMBER(BW43),SUMIFS('Stats Coachs'!$F$3:$F$29,'Stats Coachs'!$C$3:$C$29,VLOOKUP(CF$1,$A$7:$B$26,2,0)),""),""),"")</f>
        <v/>
      </c>
      <c r="CG43" s="83" t="str">
        <f t="shared" ca="1" si="228"/>
        <v/>
      </c>
      <c r="CH43" s="83" t="str">
        <f t="shared" ca="1" si="228"/>
        <v/>
      </c>
      <c r="CI43" s="83" t="str">
        <f t="shared" ca="1" si="228"/>
        <v/>
      </c>
      <c r="CJ43" s="83" t="str">
        <f t="shared" ca="1" si="228"/>
        <v/>
      </c>
      <c r="CK43" s="83" t="str">
        <f t="shared" ca="1" si="228"/>
        <v/>
      </c>
      <c r="CL43" s="83" t="str">
        <f t="shared" ca="1" si="228"/>
        <v/>
      </c>
      <c r="CM43" s="83" t="str">
        <f t="shared" ca="1" si="228"/>
        <v/>
      </c>
      <c r="CN43" s="83" t="str">
        <f t="shared" ca="1" si="228"/>
        <v/>
      </c>
      <c r="CO43" s="83" t="str">
        <f t="shared" ca="1" si="228"/>
        <v/>
      </c>
      <c r="CP43" s="126" t="str">
        <f ca="1">IFERROR(IF(VLOOKUP(CP$1,$A$7:$C$26,3,0),IF(ISNUMBER(CG43),SUMIFS('Stats Coachs'!$F$3:$F$29,'Stats Coachs'!$C$3:$C$29,VLOOKUP(CP$1,$A$7:$B$26,2,0)),""),""),"")</f>
        <v/>
      </c>
      <c r="CQ43" s="83" t="str">
        <f t="shared" ca="1" si="229"/>
        <v/>
      </c>
      <c r="CR43" s="83" t="str">
        <f t="shared" ca="1" si="229"/>
        <v/>
      </c>
      <c r="CS43" s="83" t="str">
        <f t="shared" ca="1" si="229"/>
        <v/>
      </c>
      <c r="CT43" s="83" t="str">
        <f t="shared" ca="1" si="229"/>
        <v/>
      </c>
      <c r="CU43" s="83" t="str">
        <f t="shared" ca="1" si="229"/>
        <v/>
      </c>
      <c r="CV43" s="83" t="str">
        <f t="shared" ca="1" si="229"/>
        <v/>
      </c>
      <c r="CW43" s="83" t="str">
        <f t="shared" ca="1" si="229"/>
        <v/>
      </c>
      <c r="CX43" s="83" t="str">
        <f t="shared" ca="1" si="229"/>
        <v/>
      </c>
      <c r="CY43" s="83" t="str">
        <f t="shared" ca="1" si="229"/>
        <v/>
      </c>
      <c r="CZ43" s="126" t="str">
        <f ca="1">IFERROR(IF(VLOOKUP(CZ$1,$A$7:$C$26,3,0),IF(ISNUMBER(CQ43),SUMIFS('Stats Coachs'!$F$3:$F$29,'Stats Coachs'!$C$3:$C$29,VLOOKUP(CZ$1,$A$7:$B$26,2,0)),""),""),"")</f>
        <v/>
      </c>
      <c r="DA43" s="83" t="str">
        <f t="shared" ca="1" si="230"/>
        <v/>
      </c>
      <c r="DB43" s="83" t="str">
        <f t="shared" ca="1" si="230"/>
        <v/>
      </c>
      <c r="DC43" s="83" t="str">
        <f t="shared" ca="1" si="230"/>
        <v/>
      </c>
      <c r="DD43" s="83" t="str">
        <f t="shared" ca="1" si="230"/>
        <v/>
      </c>
      <c r="DE43" s="83" t="str">
        <f t="shared" ca="1" si="230"/>
        <v/>
      </c>
      <c r="DF43" s="83" t="str">
        <f t="shared" ca="1" si="230"/>
        <v/>
      </c>
      <c r="DG43" s="83" t="str">
        <f t="shared" ca="1" si="230"/>
        <v/>
      </c>
      <c r="DH43" s="83" t="str">
        <f t="shared" ca="1" si="230"/>
        <v/>
      </c>
      <c r="DI43" s="83" t="str">
        <f t="shared" ca="1" si="230"/>
        <v/>
      </c>
      <c r="DJ43" s="126" t="str">
        <f ca="1">IFERROR(IF(VLOOKUP(DJ$1,$A$7:$C$26,3,0),IF(ISNUMBER(DA43),SUMIFS('Stats Coachs'!$F$3:$F$29,'Stats Coachs'!$C$3:$C$29,VLOOKUP(DJ$1,$A$7:$B$26,2,0)),""),""),"")</f>
        <v/>
      </c>
      <c r="DK43" s="83">
        <f t="shared" ca="1" si="231"/>
        <v>12</v>
      </c>
      <c r="DL43" s="83">
        <f t="shared" ca="1" si="231"/>
        <v>10</v>
      </c>
      <c r="DM43" s="83">
        <f t="shared" ca="1" si="231"/>
        <v>2</v>
      </c>
      <c r="DN43" s="83">
        <f t="shared" ca="1" si="231"/>
        <v>910</v>
      </c>
      <c r="DO43" s="83">
        <f t="shared" ca="1" si="231"/>
        <v>76</v>
      </c>
      <c r="DP43" s="83">
        <f t="shared" ca="1" si="231"/>
        <v>0</v>
      </c>
      <c r="DQ43" s="83">
        <f t="shared" ca="1" si="231"/>
        <v>2</v>
      </c>
      <c r="DR43" s="83">
        <f t="shared" ca="1" si="231"/>
        <v>0</v>
      </c>
      <c r="DS43" s="83">
        <f t="shared" ca="1" si="231"/>
        <v>0</v>
      </c>
      <c r="DT43" s="126">
        <f ca="1">IFERROR(IF(VLOOKUP(DT$1,$A$7:$C$26,3,0),IF(ISNUMBER(DK43),SUMIFS('Stats Coachs'!$F$3:$F$29,'Stats Coachs'!$C$3:$C$29,VLOOKUP(DT$1,$A$7:$B$26,2,0)),""),""),"")</f>
        <v>24</v>
      </c>
      <c r="DU43" s="83">
        <f t="shared" ca="1" si="232"/>
        <v>11</v>
      </c>
      <c r="DV43" s="83">
        <f t="shared" ca="1" si="232"/>
        <v>9</v>
      </c>
      <c r="DW43" s="83">
        <f t="shared" ca="1" si="232"/>
        <v>2</v>
      </c>
      <c r="DX43" s="83">
        <f t="shared" ca="1" si="232"/>
        <v>785</v>
      </c>
      <c r="DY43" s="83" t="str">
        <f t="shared" ca="1" si="232"/>
        <v>71.5</v>
      </c>
      <c r="DZ43" s="83">
        <f t="shared" ca="1" si="232"/>
        <v>0</v>
      </c>
      <c r="EA43" s="83">
        <f t="shared" ca="1" si="232"/>
        <v>1</v>
      </c>
      <c r="EB43" s="83">
        <f t="shared" ca="1" si="232"/>
        <v>1</v>
      </c>
      <c r="EC43" s="83">
        <f t="shared" ca="1" si="232"/>
        <v>0</v>
      </c>
      <c r="ED43" s="126">
        <f ca="1">IFERROR(IF(VLOOKUP(ED$1,$A$7:$C$26,3,0),IF(ISNUMBER(DU43),SUMIFS('Stats Coachs'!$F$3:$F$29,'Stats Coachs'!$C$3:$C$29,VLOOKUP(ED$1,$A$7:$B$26,2,0)),""),""),"")</f>
        <v>24</v>
      </c>
      <c r="EE43" s="83">
        <f t="shared" ca="1" si="233"/>
        <v>14</v>
      </c>
      <c r="EF43" s="83">
        <f t="shared" ca="1" si="233"/>
        <v>10</v>
      </c>
      <c r="EG43" s="83">
        <f t="shared" ca="1" si="233"/>
        <v>4</v>
      </c>
      <c r="EH43" s="83">
        <f t="shared" ca="1" si="233"/>
        <v>1025</v>
      </c>
      <c r="EI43" s="83">
        <f t="shared" ca="1" si="233"/>
        <v>73</v>
      </c>
      <c r="EJ43" s="83">
        <f t="shared" ca="1" si="233"/>
        <v>2</v>
      </c>
      <c r="EK43" s="83">
        <f t="shared" ca="1" si="233"/>
        <v>0</v>
      </c>
      <c r="EL43" s="83">
        <f t="shared" ca="1" si="233"/>
        <v>0</v>
      </c>
      <c r="EM43" s="83">
        <f t="shared" ca="1" si="233"/>
        <v>0</v>
      </c>
      <c r="EN43" s="126">
        <f ca="1">IFERROR(IF(VLOOKUP(EN$1,$A$7:$C$26,3,0),IF(ISNUMBER(EE43),SUMIFS('Stats Coachs'!$F$3:$F$29,'Stats Coachs'!$C$3:$C$29,VLOOKUP(EN$1,$A$7:$B$26,2,0)),""),""),"")</f>
        <v>25</v>
      </c>
      <c r="EO43" s="83">
        <f t="shared" ca="1" si="234"/>
        <v>15</v>
      </c>
      <c r="EP43" s="83">
        <f t="shared" ca="1" si="234"/>
        <v>14</v>
      </c>
      <c r="EQ43" s="83">
        <f t="shared" ca="1" si="234"/>
        <v>1</v>
      </c>
      <c r="ER43" s="83">
        <f t="shared" ca="1" si="234"/>
        <v>1225</v>
      </c>
      <c r="ES43" s="83">
        <f t="shared" ca="1" si="234"/>
        <v>81.5</v>
      </c>
      <c r="ET43" s="83">
        <f t="shared" ca="1" si="234"/>
        <v>2</v>
      </c>
      <c r="EU43" s="83">
        <f t="shared" ca="1" si="234"/>
        <v>0</v>
      </c>
      <c r="EV43" s="83">
        <f t="shared" ca="1" si="234"/>
        <v>0</v>
      </c>
      <c r="EW43" s="83">
        <f t="shared" ca="1" si="234"/>
        <v>0</v>
      </c>
      <c r="EX43" s="126">
        <f ca="1">IFERROR(IF(VLOOKUP(EX$1,$A$7:$C$26,3,0),IF(ISNUMBER(EO43),SUMIFS('Stats Coachs'!$F$3:$F$29,'Stats Coachs'!$C$3:$C$29,VLOOKUP(EX$1,$A$7:$B$26,2,0)),""),""),"")</f>
        <v>23</v>
      </c>
      <c r="EY43" s="83">
        <f t="shared" ca="1" si="235"/>
        <v>24</v>
      </c>
      <c r="EZ43" s="83">
        <f t="shared" ca="1" si="235"/>
        <v>21</v>
      </c>
      <c r="FA43" s="83">
        <f t="shared" ca="1" si="235"/>
        <v>3</v>
      </c>
      <c r="FB43" s="83">
        <f t="shared" ca="1" si="235"/>
        <v>1790</v>
      </c>
      <c r="FC43" s="83">
        <f t="shared" ca="1" si="235"/>
        <v>75</v>
      </c>
      <c r="FD43" s="83">
        <f t="shared" ca="1" si="235"/>
        <v>4</v>
      </c>
      <c r="FE43" s="83">
        <f t="shared" ca="1" si="235"/>
        <v>0</v>
      </c>
      <c r="FF43" s="83">
        <f t="shared" ca="1" si="235"/>
        <v>1</v>
      </c>
      <c r="FG43" s="83">
        <f t="shared" ca="1" si="235"/>
        <v>0</v>
      </c>
      <c r="FH43" s="126">
        <f ca="1">IFERROR(IF(VLOOKUP(FH$1,$A$7:$C$26,3,0),IF(ISNUMBER(EY43),SUMIFS('Stats Coachs'!$F$3:$F$29,'Stats Coachs'!$C$3:$C$29,VLOOKUP(FH$1,$A$7:$B$26,2,0)),""),""),"")</f>
        <v>27</v>
      </c>
      <c r="FI43" s="83" t="str">
        <f t="shared" ca="1" si="236"/>
        <v/>
      </c>
      <c r="FJ43" s="83" t="str">
        <f t="shared" ca="1" si="236"/>
        <v/>
      </c>
      <c r="FK43" s="83" t="str">
        <f t="shared" ca="1" si="236"/>
        <v/>
      </c>
      <c r="FL43" s="83" t="str">
        <f t="shared" ca="1" si="236"/>
        <v/>
      </c>
      <c r="FM43" s="83" t="str">
        <f t="shared" ca="1" si="236"/>
        <v/>
      </c>
      <c r="FN43" s="83" t="str">
        <f t="shared" ca="1" si="236"/>
        <v/>
      </c>
      <c r="FO43" s="83" t="str">
        <f t="shared" ca="1" si="236"/>
        <v/>
      </c>
      <c r="FP43" s="83" t="str">
        <f t="shared" ca="1" si="236"/>
        <v/>
      </c>
      <c r="FQ43" s="83" t="str">
        <f t="shared" ca="1" si="236"/>
        <v/>
      </c>
      <c r="FR43" s="126" t="str">
        <f ca="1">IFERROR(IF(VLOOKUP(FR$1,$A$7:$C$26,3,0),IF(ISNUMBER(FI43),SUMIFS('Stats Coachs'!$F$3:$F$29,'Stats Coachs'!$C$3:$C$29,VLOOKUP(FR$1,$A$7:$B$26,2,0)),""),""),"")</f>
        <v/>
      </c>
      <c r="FS43" s="83" t="str">
        <f t="shared" ca="1" si="237"/>
        <v/>
      </c>
      <c r="FT43" s="83" t="str">
        <f t="shared" ca="1" si="237"/>
        <v/>
      </c>
      <c r="FU43" s="83" t="str">
        <f t="shared" ca="1" si="237"/>
        <v/>
      </c>
      <c r="FV43" s="83" t="str">
        <f t="shared" ca="1" si="237"/>
        <v/>
      </c>
      <c r="FW43" s="83" t="str">
        <f t="shared" ca="1" si="237"/>
        <v/>
      </c>
      <c r="FX43" s="83" t="str">
        <f t="shared" ca="1" si="237"/>
        <v/>
      </c>
      <c r="FY43" s="83" t="str">
        <f t="shared" ca="1" si="237"/>
        <v/>
      </c>
      <c r="FZ43" s="83" t="str">
        <f t="shared" ca="1" si="237"/>
        <v/>
      </c>
      <c r="GA43" s="83" t="str">
        <f t="shared" ca="1" si="237"/>
        <v/>
      </c>
      <c r="GB43" s="126" t="str">
        <f ca="1">IFERROR(IF(VLOOKUP(GB$1,$A$7:$C$26,3,0),IF(ISNUMBER(FS43),SUMIFS('Stats Coachs'!$F$3:$F$29,'Stats Coachs'!$C$3:$C$29,VLOOKUP(GB$1,$A$7:$B$26,2,0)),""),""),"")</f>
        <v/>
      </c>
      <c r="GC43" s="83" t="str">
        <f t="shared" ca="1" si="238"/>
        <v/>
      </c>
      <c r="GD43" s="83" t="str">
        <f t="shared" ca="1" si="238"/>
        <v/>
      </c>
      <c r="GE43" s="83" t="str">
        <f t="shared" ca="1" si="238"/>
        <v/>
      </c>
      <c r="GF43" s="83" t="str">
        <f t="shared" ca="1" si="238"/>
        <v/>
      </c>
      <c r="GG43" s="83" t="str">
        <f t="shared" ca="1" si="238"/>
        <v/>
      </c>
      <c r="GH43" s="83" t="str">
        <f t="shared" ca="1" si="238"/>
        <v/>
      </c>
      <c r="GI43" s="83" t="str">
        <f t="shared" ca="1" si="238"/>
        <v/>
      </c>
      <c r="GJ43" s="83" t="str">
        <f t="shared" ca="1" si="238"/>
        <v/>
      </c>
      <c r="GK43" s="83" t="str">
        <f t="shared" ca="1" si="238"/>
        <v/>
      </c>
      <c r="GL43" s="126" t="str">
        <f ca="1">IFERROR(IF(VLOOKUP(GL$1,$A$7:$C$26,3,0),IF(ISNUMBER(GC43),SUMIFS('Stats Coachs'!$F$3:$F$29,'Stats Coachs'!$C$3:$C$29,VLOOKUP(GL$1,$A$7:$B$26,2,0)),""),""),"")</f>
        <v/>
      </c>
      <c r="GM43" s="83" t="str">
        <f t="shared" ca="1" si="239"/>
        <v/>
      </c>
      <c r="GN43" s="83" t="str">
        <f t="shared" ca="1" si="239"/>
        <v/>
      </c>
      <c r="GO43" s="83" t="str">
        <f t="shared" ca="1" si="239"/>
        <v/>
      </c>
      <c r="GP43" s="83" t="str">
        <f t="shared" ca="1" si="239"/>
        <v/>
      </c>
      <c r="GQ43" s="83" t="str">
        <f t="shared" ca="1" si="239"/>
        <v/>
      </c>
      <c r="GR43" s="83" t="str">
        <f t="shared" ca="1" si="239"/>
        <v/>
      </c>
      <c r="GS43" s="83" t="str">
        <f t="shared" ca="1" si="239"/>
        <v/>
      </c>
      <c r="GT43" s="83" t="str">
        <f t="shared" ca="1" si="239"/>
        <v/>
      </c>
      <c r="GU43" s="83" t="str">
        <f t="shared" ca="1" si="239"/>
        <v/>
      </c>
      <c r="GV43" s="126" t="str">
        <f ca="1">IFERROR(IF(VLOOKUP(GV$1,$A$7:$C$26,3,0),IF(ISNUMBER(GM43),SUMIFS('Stats Coachs'!$F$3:$F$29,'Stats Coachs'!$C$3:$C$29,VLOOKUP(GV$1,$A$7:$B$26,2,0)),""),""),"")</f>
        <v/>
      </c>
      <c r="GW43" s="83" t="str">
        <f t="shared" ca="1" si="240"/>
        <v/>
      </c>
      <c r="GX43" s="83" t="str">
        <f t="shared" ca="1" si="240"/>
        <v/>
      </c>
      <c r="GY43" s="83" t="str">
        <f t="shared" ca="1" si="240"/>
        <v/>
      </c>
      <c r="GZ43" s="83" t="str">
        <f t="shared" ca="1" si="240"/>
        <v/>
      </c>
      <c r="HA43" s="83" t="str">
        <f t="shared" ca="1" si="240"/>
        <v/>
      </c>
      <c r="HB43" s="83" t="str">
        <f t="shared" ca="1" si="240"/>
        <v/>
      </c>
      <c r="HC43" s="83" t="str">
        <f t="shared" ca="1" si="240"/>
        <v/>
      </c>
      <c r="HD43" s="83" t="str">
        <f t="shared" ca="1" si="240"/>
        <v/>
      </c>
      <c r="HE43" s="83" t="str">
        <f t="shared" ca="1" si="240"/>
        <v/>
      </c>
      <c r="HF43" s="126" t="str">
        <f ca="1">IFERROR(IF(VLOOKUP(HF$1,$A$7:$C$26,3,0),IF(ISNUMBER(GW43),SUMIFS('Stats Coachs'!$F$3:$F$29,'Stats Coachs'!$C$3:$C$29,VLOOKUP(HF$1,$A$7:$B$26,2,0)),""),""),"")</f>
        <v/>
      </c>
      <c r="HG43" s="83" t="str">
        <f t="shared" ca="1" si="241"/>
        <v/>
      </c>
      <c r="HH43" s="83" t="str">
        <f t="shared" ca="1" si="241"/>
        <v/>
      </c>
      <c r="HI43" s="83" t="str">
        <f t="shared" ca="1" si="241"/>
        <v/>
      </c>
      <c r="HJ43" s="83" t="str">
        <f t="shared" ca="1" si="241"/>
        <v/>
      </c>
      <c r="HK43" s="83" t="str">
        <f t="shared" ca="1" si="241"/>
        <v/>
      </c>
      <c r="HL43" s="83" t="str">
        <f t="shared" ca="1" si="241"/>
        <v/>
      </c>
      <c r="HM43" s="83" t="str">
        <f t="shared" ca="1" si="241"/>
        <v/>
      </c>
      <c r="HN43" s="83" t="str">
        <f t="shared" ca="1" si="241"/>
        <v/>
      </c>
      <c r="HO43" s="83" t="str">
        <f t="shared" ca="1" si="241"/>
        <v/>
      </c>
      <c r="HP43" s="126" t="str">
        <f ca="1">IFERROR(IF(VLOOKUP(HP$1,$A$7:$C$26,3,0),IF(ISNUMBER(HG43),SUMIFS('Stats Coachs'!$F$3:$F$29,'Stats Coachs'!$C$3:$C$29,VLOOKUP(HP$1,$A$7:$B$26,2,0)),""),""),"")</f>
        <v/>
      </c>
      <c r="HQ43" s="83" t="str">
        <f t="shared" ca="1" si="242"/>
        <v/>
      </c>
      <c r="HR43" s="83" t="str">
        <f t="shared" ca="1" si="242"/>
        <v/>
      </c>
      <c r="HS43" s="83" t="str">
        <f t="shared" ca="1" si="242"/>
        <v/>
      </c>
      <c r="HT43" s="83" t="str">
        <f t="shared" ca="1" si="242"/>
        <v/>
      </c>
      <c r="HU43" s="83" t="str">
        <f t="shared" ca="1" si="242"/>
        <v/>
      </c>
      <c r="HV43" s="83" t="str">
        <f t="shared" ca="1" si="242"/>
        <v/>
      </c>
      <c r="HW43" s="83" t="str">
        <f t="shared" ca="1" si="242"/>
        <v/>
      </c>
      <c r="HX43" s="83" t="str">
        <f t="shared" ca="1" si="242"/>
        <v/>
      </c>
      <c r="HY43" s="83" t="str">
        <f t="shared" ca="1" si="242"/>
        <v/>
      </c>
      <c r="HZ43" s="126" t="str">
        <f ca="1">IFERROR(IF(VLOOKUP(HZ$1,$A$7:$C$26,3,0),IF(ISNUMBER(HQ43),SUMIFS('Stats Coachs'!$F$3:$F$29,'Stats Coachs'!$C$3:$C$29,VLOOKUP(HZ$1,$A$7:$B$26,2,0)),""),""),"")</f>
        <v/>
      </c>
      <c r="IA43" s="83" t="str">
        <f t="shared" ca="1" si="243"/>
        <v/>
      </c>
      <c r="IB43" s="83" t="str">
        <f t="shared" ca="1" si="243"/>
        <v/>
      </c>
      <c r="IC43" s="83" t="str">
        <f t="shared" ca="1" si="243"/>
        <v/>
      </c>
      <c r="ID43" s="83" t="str">
        <f t="shared" ca="1" si="243"/>
        <v/>
      </c>
      <c r="IE43" s="83" t="str">
        <f t="shared" ca="1" si="243"/>
        <v/>
      </c>
      <c r="IF43" s="83" t="str">
        <f t="shared" ca="1" si="243"/>
        <v/>
      </c>
      <c r="IG43" s="83" t="str">
        <f t="shared" ca="1" si="243"/>
        <v/>
      </c>
      <c r="IH43" s="83" t="str">
        <f t="shared" ca="1" si="243"/>
        <v/>
      </c>
      <c r="II43" s="83" t="str">
        <f t="shared" ca="1" si="243"/>
        <v/>
      </c>
      <c r="IJ43" s="126" t="str">
        <f ca="1">IFERROR(IF(VLOOKUP(IJ$1,$A$7:$C$26,3,0),IF(ISNUMBER(IA43),SUMIFS('Stats Coachs'!$F$3:$F$29,'Stats Coachs'!$C$3:$C$29,VLOOKUP(IJ$1,$A$7:$B$26,2,0)),""),""),"")</f>
        <v/>
      </c>
    </row>
    <row r="44" spans="5:244" x14ac:dyDescent="0.2">
      <c r="E44" s="83">
        <v>41</v>
      </c>
      <c r="F44" s="86" t="str">
        <f t="shared" ca="1" si="247"/>
        <v>Arnaud</v>
      </c>
      <c r="G44" s="83">
        <f t="shared" ca="1" si="170"/>
        <v>62</v>
      </c>
      <c r="H44" s="83">
        <f t="shared" ca="1" si="170"/>
        <v>42</v>
      </c>
      <c r="I44" s="83">
        <f t="shared" ca="1" si="170"/>
        <v>8</v>
      </c>
      <c r="J44" s="117">
        <f t="shared" ca="1" si="170"/>
        <v>4725</v>
      </c>
      <c r="K44" s="87">
        <f t="shared" ca="1" si="171"/>
        <v>76</v>
      </c>
      <c r="L44" s="83">
        <f t="shared" ca="1" si="172"/>
        <v>2</v>
      </c>
      <c r="M44" s="83">
        <f t="shared" ca="1" si="172"/>
        <v>1</v>
      </c>
      <c r="N44" s="83">
        <f t="shared" ca="1" si="172"/>
        <v>2</v>
      </c>
      <c r="O44" s="83">
        <f t="shared" ca="1" si="172"/>
        <v>0</v>
      </c>
      <c r="P44" s="114">
        <f t="shared" ca="1" si="173"/>
        <v>0.14187643020594964</v>
      </c>
      <c r="Q44" s="83">
        <f t="shared" ca="1" si="174"/>
        <v>4</v>
      </c>
      <c r="R44" s="114">
        <f t="shared" ca="1" si="175"/>
        <v>0.79487179487179482</v>
      </c>
      <c r="T44" s="88">
        <f ca="1">RANK(V44,$V$4:$V$98,0)+COUNTIFS($V$4:$V44,V44)-1</f>
        <v>55</v>
      </c>
      <c r="U44" s="84" t="str">
        <f>Listes!X44</f>
        <v>Haris</v>
      </c>
      <c r="V44" s="89" cm="1">
        <f t="array" aca="1" ref="V44" ca="1">INDEX($W44:$AG44,$C$2)</f>
        <v>29</v>
      </c>
      <c r="W44" s="83">
        <f t="shared" ca="1" si="245"/>
        <v>29</v>
      </c>
      <c r="X44" s="83">
        <f t="shared" ca="1" si="245"/>
        <v>17</v>
      </c>
      <c r="Y44" s="83">
        <f t="shared" ca="1" si="245"/>
        <v>12</v>
      </c>
      <c r="Z44" s="83">
        <f t="shared" ca="1" si="245"/>
        <v>1615</v>
      </c>
      <c r="AA44" s="90">
        <f t="shared" ca="1" si="146"/>
        <v>55.689655172413794</v>
      </c>
      <c r="AB44" s="83">
        <f t="shared" ca="1" si="246"/>
        <v>3</v>
      </c>
      <c r="AC44" s="83">
        <f t="shared" ca="1" si="246"/>
        <v>2</v>
      </c>
      <c r="AD44" s="83">
        <f t="shared" ca="1" si="246"/>
        <v>0</v>
      </c>
      <c r="AE44" s="83">
        <f t="shared" ca="1" si="246"/>
        <v>0</v>
      </c>
      <c r="AF44" s="116">
        <f t="shared" ca="1" si="244"/>
        <v>6.6361556064073221E-2</v>
      </c>
      <c r="AG44" s="85">
        <f t="shared" ca="1" si="178"/>
        <v>4</v>
      </c>
      <c r="AH44" s="126">
        <f t="shared" ca="1" si="179"/>
        <v>60</v>
      </c>
      <c r="AI44" s="83" t="str">
        <f t="shared" ref="AI44:AQ53" ca="1" si="248">IFERROR(IF(VLOOKUP(AI$1,$A$6:$C$26,3,0),VLOOKUP($U44,INDIRECT("'"&amp;SUBSTITUTE(VLOOKUP(AI$1,$A$6:$C$26,2,0),"Saison","Stats",1)&amp;"'!$A:$J"),AI$2,0),""),"")</f>
        <v/>
      </c>
      <c r="AJ44" s="83" t="str">
        <f t="shared" ca="1" si="248"/>
        <v/>
      </c>
      <c r="AK44" s="83" t="str">
        <f t="shared" ca="1" si="248"/>
        <v/>
      </c>
      <c r="AL44" s="83" t="str">
        <f t="shared" ca="1" si="248"/>
        <v/>
      </c>
      <c r="AM44" s="83" t="str">
        <f t="shared" ca="1" si="248"/>
        <v/>
      </c>
      <c r="AN44" s="83" t="str">
        <f t="shared" ca="1" si="248"/>
        <v/>
      </c>
      <c r="AO44" s="83" t="str">
        <f t="shared" ca="1" si="248"/>
        <v/>
      </c>
      <c r="AP44" s="83" t="str">
        <f t="shared" ca="1" si="248"/>
        <v/>
      </c>
      <c r="AQ44" s="83" t="str">
        <f t="shared" ca="1" si="248"/>
        <v/>
      </c>
      <c r="AR44" s="126" t="str">
        <f ca="1">IFERROR(IF(VLOOKUP(AR$1,$A$6:$C$26,3,0),IF(ISNUMBER(AI44),SUMIFS('Stats Coachs'!$F$2:$F$29,'Stats Coachs'!$C$2:$C$29,VLOOKUP(AR$1,$A$6:$B$26,2,0)),""),""),"")</f>
        <v/>
      </c>
      <c r="AS44" s="83" t="str">
        <f t="shared" ref="AS44:BA53" ca="1" si="249">IFERROR(IF(VLOOKUP(AS$1,$A$7:$C$26,3,0),VLOOKUP($U44,INDIRECT("'"&amp;SUBSTITUTE(VLOOKUP(AS$1,$A$7:$C$26,2,0),"Saison","Stats",1)&amp;"'!$A:$J"),AS$2,0),""),"")</f>
        <v/>
      </c>
      <c r="AT44" s="83" t="str">
        <f t="shared" ca="1" si="249"/>
        <v/>
      </c>
      <c r="AU44" s="83" t="str">
        <f t="shared" ca="1" si="249"/>
        <v/>
      </c>
      <c r="AV44" s="83" t="str">
        <f t="shared" ca="1" si="249"/>
        <v/>
      </c>
      <c r="AW44" s="83" t="str">
        <f t="shared" ca="1" si="249"/>
        <v/>
      </c>
      <c r="AX44" s="83" t="str">
        <f t="shared" ca="1" si="249"/>
        <v/>
      </c>
      <c r="AY44" s="83" t="str">
        <f t="shared" ca="1" si="249"/>
        <v/>
      </c>
      <c r="AZ44" s="83" t="str">
        <f t="shared" ca="1" si="249"/>
        <v/>
      </c>
      <c r="BA44" s="83" t="str">
        <f t="shared" ca="1" si="249"/>
        <v/>
      </c>
      <c r="BB44" s="126" t="str">
        <f ca="1">IFERROR(IF(VLOOKUP(BB$1,$A$7:$C$26,3,0),IF(ISNUMBER(AS44),SUMIFS('Stats Coachs'!$F$3:$F$29,'Stats Coachs'!$C$3:$C$29,VLOOKUP(BB$1,$A$7:$B$26,2,0)),""),""),"")</f>
        <v/>
      </c>
      <c r="BC44" s="83" t="str">
        <f t="shared" ref="BC44:BK53" ca="1" si="250">IFERROR(IF(VLOOKUP(BC$1,$A$7:$C$26,3,0),VLOOKUP($U44,INDIRECT("'"&amp;SUBSTITUTE(VLOOKUP(BC$1,$A$7:$C$26,2,0),"Saison","Stats",1)&amp;"'!$A:$J"),BC$2,0),""),"")</f>
        <v/>
      </c>
      <c r="BD44" s="83" t="str">
        <f t="shared" ca="1" si="250"/>
        <v/>
      </c>
      <c r="BE44" s="83" t="str">
        <f t="shared" ca="1" si="250"/>
        <v/>
      </c>
      <c r="BF44" s="83" t="str">
        <f t="shared" ca="1" si="250"/>
        <v/>
      </c>
      <c r="BG44" s="83" t="str">
        <f t="shared" ca="1" si="250"/>
        <v/>
      </c>
      <c r="BH44" s="83" t="str">
        <f t="shared" ca="1" si="250"/>
        <v/>
      </c>
      <c r="BI44" s="83" t="str">
        <f t="shared" ca="1" si="250"/>
        <v/>
      </c>
      <c r="BJ44" s="83" t="str">
        <f t="shared" ca="1" si="250"/>
        <v/>
      </c>
      <c r="BK44" s="83" t="str">
        <f t="shared" ca="1" si="250"/>
        <v/>
      </c>
      <c r="BL44" s="126" t="str">
        <f ca="1">IFERROR(IF(VLOOKUP(BL$1,$A$7:$C$26,3,0),IF(ISNUMBER(BC44),SUMIFS('Stats Coachs'!$F$3:$F$29,'Stats Coachs'!$C$3:$C$29,VLOOKUP(BL$1,$A$7:$B$26,2,0)),""),""),"")</f>
        <v/>
      </c>
      <c r="BM44" s="83" t="str">
        <f t="shared" ref="BM44:BU53" ca="1" si="251">IFERROR(IF(VLOOKUP(BM$1,$A$7:$C$26,3,0),VLOOKUP($U44,INDIRECT("'"&amp;SUBSTITUTE(VLOOKUP(BM$1,$A$7:$C$26,2,0),"Saison","Stats",1)&amp;"'!$A:$J"),BM$2,0),""),"")</f>
        <v/>
      </c>
      <c r="BN44" s="83" t="str">
        <f t="shared" ca="1" si="251"/>
        <v/>
      </c>
      <c r="BO44" s="83" t="str">
        <f t="shared" ca="1" si="251"/>
        <v/>
      </c>
      <c r="BP44" s="83" t="str">
        <f t="shared" ca="1" si="251"/>
        <v/>
      </c>
      <c r="BQ44" s="83" t="str">
        <f t="shared" ca="1" si="251"/>
        <v/>
      </c>
      <c r="BR44" s="83" t="str">
        <f t="shared" ca="1" si="251"/>
        <v/>
      </c>
      <c r="BS44" s="83" t="str">
        <f t="shared" ca="1" si="251"/>
        <v/>
      </c>
      <c r="BT44" s="83" t="str">
        <f t="shared" ca="1" si="251"/>
        <v/>
      </c>
      <c r="BU44" s="83" t="str">
        <f t="shared" ca="1" si="251"/>
        <v/>
      </c>
      <c r="BV44" s="126" t="str">
        <f ca="1">IFERROR(IF(VLOOKUP(BV$1,$A$7:$C$26,3,0),IF(ISNUMBER(BM44),SUMIFS('Stats Coachs'!$F$3:$F$29,'Stats Coachs'!$C$3:$C$29,VLOOKUP(BV$1,$A$7:$B$26,2,0)),""),""),"")</f>
        <v/>
      </c>
      <c r="BW44" s="83" t="str">
        <f t="shared" ref="BW44:CE53" ca="1" si="252">IFERROR(IF(VLOOKUP(BW$1,$A$7:$C$26,3,0),VLOOKUP($U44,INDIRECT("'"&amp;SUBSTITUTE(VLOOKUP(BW$1,$A$7:$C$26,2,0),"Saison","Stats",1)&amp;"'!$A:$J"),BW$2,0),""),"")</f>
        <v/>
      </c>
      <c r="BX44" s="83" t="str">
        <f t="shared" ca="1" si="252"/>
        <v/>
      </c>
      <c r="BY44" s="83" t="str">
        <f t="shared" ca="1" si="252"/>
        <v/>
      </c>
      <c r="BZ44" s="83" t="str">
        <f t="shared" ca="1" si="252"/>
        <v/>
      </c>
      <c r="CA44" s="83" t="str">
        <f t="shared" ca="1" si="252"/>
        <v/>
      </c>
      <c r="CB44" s="83" t="str">
        <f t="shared" ca="1" si="252"/>
        <v/>
      </c>
      <c r="CC44" s="83" t="str">
        <f t="shared" ca="1" si="252"/>
        <v/>
      </c>
      <c r="CD44" s="83" t="str">
        <f t="shared" ca="1" si="252"/>
        <v/>
      </c>
      <c r="CE44" s="83" t="str">
        <f t="shared" ca="1" si="252"/>
        <v/>
      </c>
      <c r="CF44" s="126" t="str">
        <f ca="1">IFERROR(IF(VLOOKUP(CF$1,$A$7:$C$26,3,0),IF(ISNUMBER(BW44),SUMIFS('Stats Coachs'!$F$3:$F$29,'Stats Coachs'!$C$3:$C$29,VLOOKUP(CF$1,$A$7:$B$26,2,0)),""),""),"")</f>
        <v/>
      </c>
      <c r="CG44" s="83">
        <f t="shared" ref="CG44:CO53" ca="1" si="253">IFERROR(IF(VLOOKUP(CG$1,$A$7:$C$26,3,0),VLOOKUP($U44,INDIRECT("'"&amp;SUBSTITUTE(VLOOKUP(CG$1,$A$7:$C$26,2,0),"Saison","Stats",1)&amp;"'!$A:$J"),CG$2,0),""),"")</f>
        <v>4</v>
      </c>
      <c r="CH44" s="83">
        <f t="shared" ca="1" si="253"/>
        <v>3</v>
      </c>
      <c r="CI44" s="83">
        <f t="shared" ca="1" si="253"/>
        <v>1</v>
      </c>
      <c r="CJ44" s="83">
        <f t="shared" ca="1" si="253"/>
        <v>250</v>
      </c>
      <c r="CK44" s="83" t="str">
        <f t="shared" ca="1" si="253"/>
        <v>62.5</v>
      </c>
      <c r="CL44" s="83">
        <f t="shared" ca="1" si="253"/>
        <v>0</v>
      </c>
      <c r="CM44" s="83">
        <f t="shared" ca="1" si="253"/>
        <v>0</v>
      </c>
      <c r="CN44" s="83">
        <f t="shared" ca="1" si="253"/>
        <v>0</v>
      </c>
      <c r="CO44" s="83">
        <f t="shared" ca="1" si="253"/>
        <v>0</v>
      </c>
      <c r="CP44" s="126">
        <f ca="1">IFERROR(IF(VLOOKUP(CP$1,$A$7:$C$26,3,0),IF(ISNUMBER(CG44),SUMIFS('Stats Coachs'!$F$3:$F$29,'Stats Coachs'!$C$3:$C$29,VLOOKUP(CP$1,$A$7:$B$26,2,0)),""),""),"")</f>
        <v>5</v>
      </c>
      <c r="CQ44" s="83">
        <f t="shared" ref="CQ44:CY53" ca="1" si="254">IFERROR(IF(VLOOKUP(CQ$1,$A$7:$C$26,3,0),VLOOKUP($U44,INDIRECT("'"&amp;SUBSTITUTE(VLOOKUP(CQ$1,$A$7:$C$26,2,0),"Saison","Stats",1)&amp;"'!$A:$J"),CQ$2,0),""),"")</f>
        <v>5</v>
      </c>
      <c r="CR44" s="83">
        <f t="shared" ca="1" si="254"/>
        <v>1</v>
      </c>
      <c r="CS44" s="83">
        <f t="shared" ca="1" si="254"/>
        <v>4</v>
      </c>
      <c r="CT44" s="83">
        <f t="shared" ca="1" si="254"/>
        <v>180</v>
      </c>
      <c r="CU44" s="83">
        <f t="shared" ca="1" si="254"/>
        <v>36</v>
      </c>
      <c r="CV44" s="83">
        <f t="shared" ca="1" si="254"/>
        <v>0</v>
      </c>
      <c r="CW44" s="83">
        <f t="shared" ca="1" si="254"/>
        <v>0</v>
      </c>
      <c r="CX44" s="83">
        <f t="shared" ca="1" si="254"/>
        <v>0</v>
      </c>
      <c r="CY44" s="83">
        <f t="shared" ca="1" si="254"/>
        <v>0</v>
      </c>
      <c r="CZ44" s="126">
        <f ca="1">IFERROR(IF(VLOOKUP(CZ$1,$A$7:$C$26,3,0),IF(ISNUMBER(CQ44),SUMIFS('Stats Coachs'!$F$3:$F$29,'Stats Coachs'!$C$3:$C$29,VLOOKUP(CZ$1,$A$7:$B$26,2,0)),""),""),"")</f>
        <v>13</v>
      </c>
      <c r="DA44" s="83">
        <f t="shared" ref="DA44:DI53" ca="1" si="255">IFERROR(IF(VLOOKUP(DA$1,$A$7:$C$26,3,0),VLOOKUP($U44,INDIRECT("'"&amp;SUBSTITUTE(VLOOKUP(DA$1,$A$7:$C$26,2,0),"Saison","Stats",1)&amp;"'!$A:$J"),DA$2,0),""),"")</f>
        <v>9</v>
      </c>
      <c r="DB44" s="83">
        <f t="shared" ca="1" si="255"/>
        <v>7</v>
      </c>
      <c r="DC44" s="83">
        <f t="shared" ca="1" si="255"/>
        <v>2</v>
      </c>
      <c r="DD44" s="83">
        <f t="shared" ca="1" si="255"/>
        <v>570</v>
      </c>
      <c r="DE44" s="83" t="str">
        <f t="shared" ca="1" si="255"/>
        <v>63.5</v>
      </c>
      <c r="DF44" s="83">
        <f t="shared" ca="1" si="255"/>
        <v>3</v>
      </c>
      <c r="DG44" s="83">
        <f t="shared" ca="1" si="255"/>
        <v>1</v>
      </c>
      <c r="DH44" s="83">
        <f t="shared" ca="1" si="255"/>
        <v>0</v>
      </c>
      <c r="DI44" s="83">
        <f t="shared" ca="1" si="255"/>
        <v>0</v>
      </c>
      <c r="DJ44" s="126">
        <f ca="1">IFERROR(IF(VLOOKUP(DJ$1,$A$7:$C$26,3,0),IF(ISNUMBER(DA44),SUMIFS('Stats Coachs'!$F$3:$F$29,'Stats Coachs'!$C$3:$C$29,VLOOKUP(DJ$1,$A$7:$B$26,2,0)),""),""),"")</f>
        <v>18</v>
      </c>
      <c r="DK44" s="83">
        <f t="shared" ref="DK44:DS53" ca="1" si="256">IFERROR(IF(VLOOKUP(DK$1,$A$7:$C$26,3,0),VLOOKUP($U44,INDIRECT("'"&amp;SUBSTITUTE(VLOOKUP(DK$1,$A$7:$C$26,2,0),"Saison","Stats",1)&amp;"'!$A:$J"),DK$2,0),""),"")</f>
        <v>11</v>
      </c>
      <c r="DL44" s="83">
        <f t="shared" ca="1" si="256"/>
        <v>6</v>
      </c>
      <c r="DM44" s="83">
        <f t="shared" ca="1" si="256"/>
        <v>5</v>
      </c>
      <c r="DN44" s="83">
        <f t="shared" ca="1" si="256"/>
        <v>615</v>
      </c>
      <c r="DO44" s="83">
        <f t="shared" ca="1" si="256"/>
        <v>56</v>
      </c>
      <c r="DP44" s="83">
        <f t="shared" ca="1" si="256"/>
        <v>0</v>
      </c>
      <c r="DQ44" s="83">
        <f t="shared" ca="1" si="256"/>
        <v>1</v>
      </c>
      <c r="DR44" s="83">
        <f t="shared" ca="1" si="256"/>
        <v>0</v>
      </c>
      <c r="DS44" s="83">
        <f t="shared" ca="1" si="256"/>
        <v>0</v>
      </c>
      <c r="DT44" s="126">
        <f ca="1">IFERROR(IF(VLOOKUP(DT$1,$A$7:$C$26,3,0),IF(ISNUMBER(DK44),SUMIFS('Stats Coachs'!$F$3:$F$29,'Stats Coachs'!$C$3:$C$29,VLOOKUP(DT$1,$A$7:$B$26,2,0)),""),""),"")</f>
        <v>24</v>
      </c>
      <c r="DU44" s="83" t="str">
        <f t="shared" ref="DU44:EC53" ca="1" si="257">IFERROR(IF(VLOOKUP(DU$1,$A$7:$C$26,3,0),VLOOKUP($U44,INDIRECT("'"&amp;SUBSTITUTE(VLOOKUP(DU$1,$A$7:$C$26,2,0),"Saison","Stats",1)&amp;"'!$A:$J"),DU$2,0),""),"")</f>
        <v/>
      </c>
      <c r="DV44" s="83" t="str">
        <f t="shared" ca="1" si="257"/>
        <v/>
      </c>
      <c r="DW44" s="83" t="str">
        <f t="shared" ca="1" si="257"/>
        <v/>
      </c>
      <c r="DX44" s="83" t="str">
        <f t="shared" ca="1" si="257"/>
        <v/>
      </c>
      <c r="DY44" s="83" t="str">
        <f t="shared" ca="1" si="257"/>
        <v/>
      </c>
      <c r="DZ44" s="83" t="str">
        <f t="shared" ca="1" si="257"/>
        <v/>
      </c>
      <c r="EA44" s="83" t="str">
        <f t="shared" ca="1" si="257"/>
        <v/>
      </c>
      <c r="EB44" s="83" t="str">
        <f t="shared" ca="1" si="257"/>
        <v/>
      </c>
      <c r="EC44" s="83" t="str">
        <f t="shared" ca="1" si="257"/>
        <v/>
      </c>
      <c r="ED44" s="126" t="str">
        <f ca="1">IFERROR(IF(VLOOKUP(ED$1,$A$7:$C$26,3,0),IF(ISNUMBER(DU44),SUMIFS('Stats Coachs'!$F$3:$F$29,'Stats Coachs'!$C$3:$C$29,VLOOKUP(ED$1,$A$7:$B$26,2,0)),""),""),"")</f>
        <v/>
      </c>
      <c r="EE44" s="83" t="str">
        <f t="shared" ref="EE44:EM53" ca="1" si="258">IFERROR(IF(VLOOKUP(EE$1,$A$7:$C$26,3,0),VLOOKUP($U44,INDIRECT("'"&amp;SUBSTITUTE(VLOOKUP(EE$1,$A$7:$C$26,2,0),"Saison","Stats",1)&amp;"'!$A:$J"),EE$2,0),""),"")</f>
        <v/>
      </c>
      <c r="EF44" s="83" t="str">
        <f t="shared" ca="1" si="258"/>
        <v/>
      </c>
      <c r="EG44" s="83" t="str">
        <f t="shared" ca="1" si="258"/>
        <v/>
      </c>
      <c r="EH44" s="83" t="str">
        <f t="shared" ca="1" si="258"/>
        <v/>
      </c>
      <c r="EI44" s="83" t="str">
        <f t="shared" ca="1" si="258"/>
        <v/>
      </c>
      <c r="EJ44" s="83" t="str">
        <f t="shared" ca="1" si="258"/>
        <v/>
      </c>
      <c r="EK44" s="83" t="str">
        <f t="shared" ca="1" si="258"/>
        <v/>
      </c>
      <c r="EL44" s="83" t="str">
        <f t="shared" ca="1" si="258"/>
        <v/>
      </c>
      <c r="EM44" s="83" t="str">
        <f t="shared" ca="1" si="258"/>
        <v/>
      </c>
      <c r="EN44" s="126" t="str">
        <f ca="1">IFERROR(IF(VLOOKUP(EN$1,$A$7:$C$26,3,0),IF(ISNUMBER(EE44),SUMIFS('Stats Coachs'!$F$3:$F$29,'Stats Coachs'!$C$3:$C$29,VLOOKUP(EN$1,$A$7:$B$26,2,0)),""),""),"")</f>
        <v/>
      </c>
      <c r="EO44" s="83" t="str">
        <f t="shared" ref="EO44:EW53" ca="1" si="259">IFERROR(IF(VLOOKUP(EO$1,$A$7:$C$26,3,0),VLOOKUP($U44,INDIRECT("'"&amp;SUBSTITUTE(VLOOKUP(EO$1,$A$7:$C$26,2,0),"Saison","Stats",1)&amp;"'!$A:$J"),EO$2,0),""),"")</f>
        <v/>
      </c>
      <c r="EP44" s="83" t="str">
        <f t="shared" ca="1" si="259"/>
        <v/>
      </c>
      <c r="EQ44" s="83" t="str">
        <f t="shared" ca="1" si="259"/>
        <v/>
      </c>
      <c r="ER44" s="83" t="str">
        <f t="shared" ca="1" si="259"/>
        <v/>
      </c>
      <c r="ES44" s="83" t="str">
        <f t="shared" ca="1" si="259"/>
        <v/>
      </c>
      <c r="ET44" s="83" t="str">
        <f t="shared" ca="1" si="259"/>
        <v/>
      </c>
      <c r="EU44" s="83" t="str">
        <f t="shared" ca="1" si="259"/>
        <v/>
      </c>
      <c r="EV44" s="83" t="str">
        <f t="shared" ca="1" si="259"/>
        <v/>
      </c>
      <c r="EW44" s="83" t="str">
        <f t="shared" ca="1" si="259"/>
        <v/>
      </c>
      <c r="EX44" s="126" t="str">
        <f ca="1">IFERROR(IF(VLOOKUP(EX$1,$A$7:$C$26,3,0),IF(ISNUMBER(EO44),SUMIFS('Stats Coachs'!$F$3:$F$29,'Stats Coachs'!$C$3:$C$29,VLOOKUP(EX$1,$A$7:$B$26,2,0)),""),""),"")</f>
        <v/>
      </c>
      <c r="EY44" s="83" t="str">
        <f t="shared" ref="EY44:FG53" ca="1" si="260">IFERROR(IF(VLOOKUP(EY$1,$A$7:$C$26,3,0),VLOOKUP($U44,INDIRECT("'"&amp;SUBSTITUTE(VLOOKUP(EY$1,$A$7:$C$26,2,0),"Saison","Stats",1)&amp;"'!$A:$J"),EY$2,0),""),"")</f>
        <v/>
      </c>
      <c r="EZ44" s="83" t="str">
        <f t="shared" ca="1" si="260"/>
        <v/>
      </c>
      <c r="FA44" s="83" t="str">
        <f t="shared" ca="1" si="260"/>
        <v/>
      </c>
      <c r="FB44" s="83" t="str">
        <f t="shared" ca="1" si="260"/>
        <v/>
      </c>
      <c r="FC44" s="83" t="str">
        <f t="shared" ca="1" si="260"/>
        <v/>
      </c>
      <c r="FD44" s="83" t="str">
        <f t="shared" ca="1" si="260"/>
        <v/>
      </c>
      <c r="FE44" s="83" t="str">
        <f t="shared" ca="1" si="260"/>
        <v/>
      </c>
      <c r="FF44" s="83" t="str">
        <f t="shared" ca="1" si="260"/>
        <v/>
      </c>
      <c r="FG44" s="83" t="str">
        <f t="shared" ca="1" si="260"/>
        <v/>
      </c>
      <c r="FH44" s="126" t="str">
        <f ca="1">IFERROR(IF(VLOOKUP(FH$1,$A$7:$C$26,3,0),IF(ISNUMBER(EY44),SUMIFS('Stats Coachs'!$F$3:$F$29,'Stats Coachs'!$C$3:$C$29,VLOOKUP(FH$1,$A$7:$B$26,2,0)),""),""),"")</f>
        <v/>
      </c>
      <c r="FI44" s="83" t="str">
        <f t="shared" ref="FI44:FQ53" ca="1" si="261">IFERROR(IF(VLOOKUP(FI$1,$A$7:$C$26,3,0),VLOOKUP($U44,INDIRECT("'"&amp;SUBSTITUTE(VLOOKUP(FI$1,$A$7:$C$26,2,0),"Saison","Stats",1)&amp;"'!$A:$J"),FI$2,0),""),"")</f>
        <v/>
      </c>
      <c r="FJ44" s="83" t="str">
        <f t="shared" ca="1" si="261"/>
        <v/>
      </c>
      <c r="FK44" s="83" t="str">
        <f t="shared" ca="1" si="261"/>
        <v/>
      </c>
      <c r="FL44" s="83" t="str">
        <f t="shared" ca="1" si="261"/>
        <v/>
      </c>
      <c r="FM44" s="83" t="str">
        <f t="shared" ca="1" si="261"/>
        <v/>
      </c>
      <c r="FN44" s="83" t="str">
        <f t="shared" ca="1" si="261"/>
        <v/>
      </c>
      <c r="FO44" s="83" t="str">
        <f t="shared" ca="1" si="261"/>
        <v/>
      </c>
      <c r="FP44" s="83" t="str">
        <f t="shared" ca="1" si="261"/>
        <v/>
      </c>
      <c r="FQ44" s="83" t="str">
        <f t="shared" ca="1" si="261"/>
        <v/>
      </c>
      <c r="FR44" s="126" t="str">
        <f ca="1">IFERROR(IF(VLOOKUP(FR$1,$A$7:$C$26,3,0),IF(ISNUMBER(FI44),SUMIFS('Stats Coachs'!$F$3:$F$29,'Stats Coachs'!$C$3:$C$29,VLOOKUP(FR$1,$A$7:$B$26,2,0)),""),""),"")</f>
        <v/>
      </c>
      <c r="FS44" s="83" t="str">
        <f t="shared" ref="FS44:GA53" ca="1" si="262">IFERROR(IF(VLOOKUP(FS$1,$A$7:$C$26,3,0),VLOOKUP($U44,INDIRECT("'"&amp;SUBSTITUTE(VLOOKUP(FS$1,$A$7:$C$26,2,0),"Saison","Stats",1)&amp;"'!$A:$J"),FS$2,0),""),"")</f>
        <v/>
      </c>
      <c r="FT44" s="83" t="str">
        <f t="shared" ca="1" si="262"/>
        <v/>
      </c>
      <c r="FU44" s="83" t="str">
        <f t="shared" ca="1" si="262"/>
        <v/>
      </c>
      <c r="FV44" s="83" t="str">
        <f t="shared" ca="1" si="262"/>
        <v/>
      </c>
      <c r="FW44" s="83" t="str">
        <f t="shared" ca="1" si="262"/>
        <v/>
      </c>
      <c r="FX44" s="83" t="str">
        <f t="shared" ca="1" si="262"/>
        <v/>
      </c>
      <c r="FY44" s="83" t="str">
        <f t="shared" ca="1" si="262"/>
        <v/>
      </c>
      <c r="FZ44" s="83" t="str">
        <f t="shared" ca="1" si="262"/>
        <v/>
      </c>
      <c r="GA44" s="83" t="str">
        <f t="shared" ca="1" si="262"/>
        <v/>
      </c>
      <c r="GB44" s="126" t="str">
        <f ca="1">IFERROR(IF(VLOOKUP(GB$1,$A$7:$C$26,3,0),IF(ISNUMBER(FS44),SUMIFS('Stats Coachs'!$F$3:$F$29,'Stats Coachs'!$C$3:$C$29,VLOOKUP(GB$1,$A$7:$B$26,2,0)),""),""),"")</f>
        <v/>
      </c>
      <c r="GC44" s="83" t="str">
        <f t="shared" ref="GC44:GK53" ca="1" si="263">IFERROR(IF(VLOOKUP(GC$1,$A$7:$C$26,3,0),VLOOKUP($U44,INDIRECT("'"&amp;SUBSTITUTE(VLOOKUP(GC$1,$A$7:$C$26,2,0),"Saison","Stats",1)&amp;"'!$A:$J"),GC$2,0),""),"")</f>
        <v/>
      </c>
      <c r="GD44" s="83" t="str">
        <f t="shared" ca="1" si="263"/>
        <v/>
      </c>
      <c r="GE44" s="83" t="str">
        <f t="shared" ca="1" si="263"/>
        <v/>
      </c>
      <c r="GF44" s="83" t="str">
        <f t="shared" ca="1" si="263"/>
        <v/>
      </c>
      <c r="GG44" s="83" t="str">
        <f t="shared" ca="1" si="263"/>
        <v/>
      </c>
      <c r="GH44" s="83" t="str">
        <f t="shared" ca="1" si="263"/>
        <v/>
      </c>
      <c r="GI44" s="83" t="str">
        <f t="shared" ca="1" si="263"/>
        <v/>
      </c>
      <c r="GJ44" s="83" t="str">
        <f t="shared" ca="1" si="263"/>
        <v/>
      </c>
      <c r="GK44" s="83" t="str">
        <f t="shared" ca="1" si="263"/>
        <v/>
      </c>
      <c r="GL44" s="126" t="str">
        <f ca="1">IFERROR(IF(VLOOKUP(GL$1,$A$7:$C$26,3,0),IF(ISNUMBER(GC44),SUMIFS('Stats Coachs'!$F$3:$F$29,'Stats Coachs'!$C$3:$C$29,VLOOKUP(GL$1,$A$7:$B$26,2,0)),""),""),"")</f>
        <v/>
      </c>
      <c r="GM44" s="83" t="str">
        <f t="shared" ref="GM44:GU53" ca="1" si="264">IFERROR(IF(VLOOKUP(GM$1,$A$7:$C$26,3,0),VLOOKUP($U44,INDIRECT("'"&amp;SUBSTITUTE(VLOOKUP(GM$1,$A$7:$C$26,2,0),"Saison","Stats",1)&amp;"'!$A:$J"),GM$2,0),""),"")</f>
        <v/>
      </c>
      <c r="GN44" s="83" t="str">
        <f t="shared" ca="1" si="264"/>
        <v/>
      </c>
      <c r="GO44" s="83" t="str">
        <f t="shared" ca="1" si="264"/>
        <v/>
      </c>
      <c r="GP44" s="83" t="str">
        <f t="shared" ca="1" si="264"/>
        <v/>
      </c>
      <c r="GQ44" s="83" t="str">
        <f t="shared" ca="1" si="264"/>
        <v/>
      </c>
      <c r="GR44" s="83" t="str">
        <f t="shared" ca="1" si="264"/>
        <v/>
      </c>
      <c r="GS44" s="83" t="str">
        <f t="shared" ca="1" si="264"/>
        <v/>
      </c>
      <c r="GT44" s="83" t="str">
        <f t="shared" ca="1" si="264"/>
        <v/>
      </c>
      <c r="GU44" s="83" t="str">
        <f t="shared" ca="1" si="264"/>
        <v/>
      </c>
      <c r="GV44" s="126" t="str">
        <f ca="1">IFERROR(IF(VLOOKUP(GV$1,$A$7:$C$26,3,0),IF(ISNUMBER(GM44),SUMIFS('Stats Coachs'!$F$3:$F$29,'Stats Coachs'!$C$3:$C$29,VLOOKUP(GV$1,$A$7:$B$26,2,0)),""),""),"")</f>
        <v/>
      </c>
      <c r="GW44" s="83" t="str">
        <f t="shared" ref="GW44:HE53" ca="1" si="265">IFERROR(IF(VLOOKUP(GW$1,$A$7:$C$26,3,0),VLOOKUP($U44,INDIRECT("'"&amp;SUBSTITUTE(VLOOKUP(GW$1,$A$7:$C$26,2,0),"Saison","Stats",1)&amp;"'!$A:$J"),GW$2,0),""),"")</f>
        <v/>
      </c>
      <c r="GX44" s="83" t="str">
        <f t="shared" ca="1" si="265"/>
        <v/>
      </c>
      <c r="GY44" s="83" t="str">
        <f t="shared" ca="1" si="265"/>
        <v/>
      </c>
      <c r="GZ44" s="83" t="str">
        <f t="shared" ca="1" si="265"/>
        <v/>
      </c>
      <c r="HA44" s="83" t="str">
        <f t="shared" ca="1" si="265"/>
        <v/>
      </c>
      <c r="HB44" s="83" t="str">
        <f t="shared" ca="1" si="265"/>
        <v/>
      </c>
      <c r="HC44" s="83" t="str">
        <f t="shared" ca="1" si="265"/>
        <v/>
      </c>
      <c r="HD44" s="83" t="str">
        <f t="shared" ca="1" si="265"/>
        <v/>
      </c>
      <c r="HE44" s="83" t="str">
        <f t="shared" ca="1" si="265"/>
        <v/>
      </c>
      <c r="HF44" s="126" t="str">
        <f ca="1">IFERROR(IF(VLOOKUP(HF$1,$A$7:$C$26,3,0),IF(ISNUMBER(GW44),SUMIFS('Stats Coachs'!$F$3:$F$29,'Stats Coachs'!$C$3:$C$29,VLOOKUP(HF$1,$A$7:$B$26,2,0)),""),""),"")</f>
        <v/>
      </c>
      <c r="HG44" s="83" t="str">
        <f t="shared" ref="HG44:HO53" ca="1" si="266">IFERROR(IF(VLOOKUP(HG$1,$A$7:$C$26,3,0),VLOOKUP($U44,INDIRECT("'"&amp;SUBSTITUTE(VLOOKUP(HG$1,$A$7:$C$26,2,0),"Saison","Stats",1)&amp;"'!$A:$J"),HG$2,0),""),"")</f>
        <v/>
      </c>
      <c r="HH44" s="83" t="str">
        <f t="shared" ca="1" si="266"/>
        <v/>
      </c>
      <c r="HI44" s="83" t="str">
        <f t="shared" ca="1" si="266"/>
        <v/>
      </c>
      <c r="HJ44" s="83" t="str">
        <f t="shared" ca="1" si="266"/>
        <v/>
      </c>
      <c r="HK44" s="83" t="str">
        <f t="shared" ca="1" si="266"/>
        <v/>
      </c>
      <c r="HL44" s="83" t="str">
        <f t="shared" ca="1" si="266"/>
        <v/>
      </c>
      <c r="HM44" s="83" t="str">
        <f t="shared" ca="1" si="266"/>
        <v/>
      </c>
      <c r="HN44" s="83" t="str">
        <f t="shared" ca="1" si="266"/>
        <v/>
      </c>
      <c r="HO44" s="83" t="str">
        <f t="shared" ca="1" si="266"/>
        <v/>
      </c>
      <c r="HP44" s="126" t="str">
        <f ca="1">IFERROR(IF(VLOOKUP(HP$1,$A$7:$C$26,3,0),IF(ISNUMBER(HG44),SUMIFS('Stats Coachs'!$F$3:$F$29,'Stats Coachs'!$C$3:$C$29,VLOOKUP(HP$1,$A$7:$B$26,2,0)),""),""),"")</f>
        <v/>
      </c>
      <c r="HQ44" s="83" t="str">
        <f t="shared" ref="HQ44:HY53" ca="1" si="267">IFERROR(IF(VLOOKUP(HQ$1,$A$7:$C$26,3,0),VLOOKUP($U44,INDIRECT("'"&amp;SUBSTITUTE(VLOOKUP(HQ$1,$A$7:$C$26,2,0),"Saison","Stats",1)&amp;"'!$A:$J"),HQ$2,0),""),"")</f>
        <v/>
      </c>
      <c r="HR44" s="83" t="str">
        <f t="shared" ca="1" si="267"/>
        <v/>
      </c>
      <c r="HS44" s="83" t="str">
        <f t="shared" ca="1" si="267"/>
        <v/>
      </c>
      <c r="HT44" s="83" t="str">
        <f t="shared" ca="1" si="267"/>
        <v/>
      </c>
      <c r="HU44" s="83" t="str">
        <f t="shared" ca="1" si="267"/>
        <v/>
      </c>
      <c r="HV44" s="83" t="str">
        <f t="shared" ca="1" si="267"/>
        <v/>
      </c>
      <c r="HW44" s="83" t="str">
        <f t="shared" ca="1" si="267"/>
        <v/>
      </c>
      <c r="HX44" s="83" t="str">
        <f t="shared" ca="1" si="267"/>
        <v/>
      </c>
      <c r="HY44" s="83" t="str">
        <f t="shared" ca="1" si="267"/>
        <v/>
      </c>
      <c r="HZ44" s="126" t="str">
        <f ca="1">IFERROR(IF(VLOOKUP(HZ$1,$A$7:$C$26,3,0),IF(ISNUMBER(HQ44),SUMIFS('Stats Coachs'!$F$3:$F$29,'Stats Coachs'!$C$3:$C$29,VLOOKUP(HZ$1,$A$7:$B$26,2,0)),""),""),"")</f>
        <v/>
      </c>
      <c r="IA44" s="83" t="str">
        <f t="shared" ref="IA44:II53" ca="1" si="268">IFERROR(IF(VLOOKUP(IA$1,$A$7:$C$26,3,0),VLOOKUP($U44,INDIRECT("'"&amp;SUBSTITUTE(VLOOKUP(IA$1,$A$7:$C$26,2,0),"Saison","Stats",1)&amp;"'!$A:$J"),IA$2,0),""),"")</f>
        <v/>
      </c>
      <c r="IB44" s="83" t="str">
        <f t="shared" ca="1" si="268"/>
        <v/>
      </c>
      <c r="IC44" s="83" t="str">
        <f t="shared" ca="1" si="268"/>
        <v/>
      </c>
      <c r="ID44" s="83" t="str">
        <f t="shared" ca="1" si="268"/>
        <v/>
      </c>
      <c r="IE44" s="83" t="str">
        <f t="shared" ca="1" si="268"/>
        <v/>
      </c>
      <c r="IF44" s="83" t="str">
        <f t="shared" ca="1" si="268"/>
        <v/>
      </c>
      <c r="IG44" s="83" t="str">
        <f t="shared" ca="1" si="268"/>
        <v/>
      </c>
      <c r="IH44" s="83" t="str">
        <f t="shared" ca="1" si="268"/>
        <v/>
      </c>
      <c r="II44" s="83" t="str">
        <f t="shared" ca="1" si="268"/>
        <v/>
      </c>
      <c r="IJ44" s="126" t="str">
        <f ca="1">IFERROR(IF(VLOOKUP(IJ$1,$A$7:$C$26,3,0),IF(ISNUMBER(IA44),SUMIFS('Stats Coachs'!$F$3:$F$29,'Stats Coachs'!$C$3:$C$29,VLOOKUP(IJ$1,$A$7:$B$26,2,0)),""),""),"")</f>
        <v/>
      </c>
    </row>
    <row r="45" spans="5:244" x14ac:dyDescent="0.2">
      <c r="E45" s="83">
        <v>42</v>
      </c>
      <c r="F45" s="86" t="str">
        <f t="shared" ca="1" si="247"/>
        <v>Kemar</v>
      </c>
      <c r="G45" s="83">
        <f t="shared" ca="1" si="170"/>
        <v>59</v>
      </c>
      <c r="H45" s="83">
        <f t="shared" ca="1" si="170"/>
        <v>43</v>
      </c>
      <c r="I45" s="83">
        <f t="shared" ca="1" si="170"/>
        <v>16</v>
      </c>
      <c r="J45" s="117">
        <f t="shared" ca="1" si="170"/>
        <v>4075</v>
      </c>
      <c r="K45" s="87">
        <f t="shared" ca="1" si="171"/>
        <v>69</v>
      </c>
      <c r="L45" s="83">
        <f t="shared" ca="1" si="172"/>
        <v>10</v>
      </c>
      <c r="M45" s="83">
        <f t="shared" ca="1" si="172"/>
        <v>12</v>
      </c>
      <c r="N45" s="83">
        <f t="shared" ca="1" si="172"/>
        <v>3</v>
      </c>
      <c r="O45" s="83">
        <f t="shared" ca="1" si="172"/>
        <v>0</v>
      </c>
      <c r="P45" s="114">
        <f t="shared" ca="1" si="173"/>
        <v>0.13501144164759726</v>
      </c>
      <c r="Q45" s="83">
        <f t="shared" ca="1" si="174"/>
        <v>5</v>
      </c>
      <c r="R45" s="114">
        <f t="shared" ca="1" si="175"/>
        <v>0.55140186915887845</v>
      </c>
      <c r="T45" s="88">
        <f ca="1">RANK(V45,$V$4:$V$98,0)+COUNTIFS($V$4:$V45,V45)-1</f>
        <v>14</v>
      </c>
      <c r="U45" s="84" t="str">
        <f>Listes!X45</f>
        <v>Hippo</v>
      </c>
      <c r="V45" s="89" cm="1">
        <f t="array" aca="1" ref="V45" ca="1">INDEX($W45:$AG45,$C$2)</f>
        <v>119</v>
      </c>
      <c r="W45" s="83">
        <f t="shared" ca="1" si="245"/>
        <v>119</v>
      </c>
      <c r="X45" s="83">
        <f t="shared" ca="1" si="245"/>
        <v>102</v>
      </c>
      <c r="Y45" s="83">
        <f t="shared" ca="1" si="245"/>
        <v>17</v>
      </c>
      <c r="Z45" s="83">
        <f t="shared" ca="1" si="245"/>
        <v>8985</v>
      </c>
      <c r="AA45" s="90">
        <f t="shared" ca="1" si="146"/>
        <v>75.504201680672267</v>
      </c>
      <c r="AB45" s="83">
        <f t="shared" ca="1" si="246"/>
        <v>2</v>
      </c>
      <c r="AC45" s="83">
        <f t="shared" ca="1" si="246"/>
        <v>4</v>
      </c>
      <c r="AD45" s="83">
        <f t="shared" ca="1" si="246"/>
        <v>6</v>
      </c>
      <c r="AE45" s="83">
        <f t="shared" ca="1" si="246"/>
        <v>0</v>
      </c>
      <c r="AF45" s="116">
        <f t="shared" ca="1" si="244"/>
        <v>0.27231121281464532</v>
      </c>
      <c r="AG45" s="85">
        <f t="shared" ca="1" si="178"/>
        <v>11</v>
      </c>
      <c r="AH45" s="126">
        <f t="shared" ca="1" si="179"/>
        <v>218</v>
      </c>
      <c r="AI45" s="83">
        <f t="shared" ca="1" si="248"/>
        <v>16</v>
      </c>
      <c r="AJ45" s="83">
        <f t="shared" ca="1" si="248"/>
        <v>16</v>
      </c>
      <c r="AK45" s="83">
        <f t="shared" ca="1" si="248"/>
        <v>0</v>
      </c>
      <c r="AL45" s="83">
        <f t="shared" ca="1" si="248"/>
        <v>1245</v>
      </c>
      <c r="AM45" s="83">
        <f t="shared" ca="1" si="248"/>
        <v>78</v>
      </c>
      <c r="AN45" s="83">
        <f t="shared" ca="1" si="248"/>
        <v>0</v>
      </c>
      <c r="AO45" s="83">
        <f t="shared" ca="1" si="248"/>
        <v>0</v>
      </c>
      <c r="AP45" s="83">
        <f t="shared" ca="1" si="248"/>
        <v>0</v>
      </c>
      <c r="AQ45" s="83">
        <f t="shared" ca="1" si="248"/>
        <v>0</v>
      </c>
      <c r="AR45" s="126">
        <f ca="1">IFERROR(IF(VLOOKUP(AR$1,$A$6:$C$26,3,0),IF(ISNUMBER(AI45),SUMIFS('Stats Coachs'!$F$2:$F$29,'Stats Coachs'!$C$2:$C$29,VLOOKUP(AR$1,$A$6:$B$26,2,0)),""),""),"")</f>
        <v>20</v>
      </c>
      <c r="AS45" s="83">
        <f t="shared" ca="1" si="249"/>
        <v>20</v>
      </c>
      <c r="AT45" s="83">
        <f t="shared" ca="1" si="249"/>
        <v>18</v>
      </c>
      <c r="AU45" s="83">
        <f t="shared" ca="1" si="249"/>
        <v>2</v>
      </c>
      <c r="AV45" s="83">
        <f t="shared" ca="1" si="249"/>
        <v>1640</v>
      </c>
      <c r="AW45" s="83">
        <f t="shared" ca="1" si="249"/>
        <v>82</v>
      </c>
      <c r="AX45" s="83">
        <f t="shared" ca="1" si="249"/>
        <v>2</v>
      </c>
      <c r="AY45" s="83">
        <f t="shared" ca="1" si="249"/>
        <v>1</v>
      </c>
      <c r="AZ45" s="83">
        <f t="shared" ca="1" si="249"/>
        <v>1</v>
      </c>
      <c r="BA45" s="83">
        <f t="shared" ca="1" si="249"/>
        <v>0</v>
      </c>
      <c r="BB45" s="126">
        <f ca="1">IFERROR(IF(VLOOKUP(BB$1,$A$7:$C$26,3,0),IF(ISNUMBER(AS45),SUMIFS('Stats Coachs'!$F$3:$F$29,'Stats Coachs'!$C$3:$C$29,VLOOKUP(BB$1,$A$7:$B$26,2,0)),""),""),"")</f>
        <v>25</v>
      </c>
      <c r="BC45" s="83">
        <f t="shared" ca="1" si="250"/>
        <v>12</v>
      </c>
      <c r="BD45" s="83">
        <f t="shared" ca="1" si="250"/>
        <v>9</v>
      </c>
      <c r="BE45" s="83">
        <f t="shared" ca="1" si="250"/>
        <v>3</v>
      </c>
      <c r="BF45" s="83">
        <f t="shared" ca="1" si="250"/>
        <v>670</v>
      </c>
      <c r="BG45" s="83">
        <f t="shared" ca="1" si="250"/>
        <v>56</v>
      </c>
      <c r="BH45" s="83">
        <f t="shared" ca="1" si="250"/>
        <v>0</v>
      </c>
      <c r="BI45" s="83">
        <f t="shared" ca="1" si="250"/>
        <v>0</v>
      </c>
      <c r="BJ45" s="83">
        <f t="shared" ca="1" si="250"/>
        <v>0</v>
      </c>
      <c r="BK45" s="83">
        <f t="shared" ca="1" si="250"/>
        <v>0</v>
      </c>
      <c r="BL45" s="126">
        <f ca="1">IFERROR(IF(VLOOKUP(BL$1,$A$7:$C$26,3,0),IF(ISNUMBER(BC45),SUMIFS('Stats Coachs'!$F$3:$F$29,'Stats Coachs'!$C$3:$C$29,VLOOKUP(BL$1,$A$7:$B$26,2,0)),""),""),"")</f>
        <v>22</v>
      </c>
      <c r="BM45" s="83">
        <f t="shared" ca="1" si="251"/>
        <v>5</v>
      </c>
      <c r="BN45" s="83">
        <f t="shared" ca="1" si="251"/>
        <v>3</v>
      </c>
      <c r="BO45" s="83">
        <f t="shared" ca="1" si="251"/>
        <v>2</v>
      </c>
      <c r="BP45" s="83">
        <f t="shared" ca="1" si="251"/>
        <v>330</v>
      </c>
      <c r="BQ45" s="83">
        <f t="shared" ca="1" si="251"/>
        <v>66</v>
      </c>
      <c r="BR45" s="83">
        <f t="shared" ca="1" si="251"/>
        <v>0</v>
      </c>
      <c r="BS45" s="83">
        <f t="shared" ca="1" si="251"/>
        <v>0</v>
      </c>
      <c r="BT45" s="83">
        <f t="shared" ca="1" si="251"/>
        <v>0</v>
      </c>
      <c r="BU45" s="83">
        <f t="shared" ca="1" si="251"/>
        <v>0</v>
      </c>
      <c r="BV45" s="126">
        <f ca="1">IFERROR(IF(VLOOKUP(BV$1,$A$7:$C$26,3,0),IF(ISNUMBER(BM45),SUMIFS('Stats Coachs'!$F$3:$F$29,'Stats Coachs'!$C$3:$C$29,VLOOKUP(BV$1,$A$7:$B$26,2,0)),""),""),"")</f>
        <v>21</v>
      </c>
      <c r="BW45" s="83">
        <f t="shared" ca="1" si="252"/>
        <v>15</v>
      </c>
      <c r="BX45" s="83">
        <f t="shared" ca="1" si="252"/>
        <v>13</v>
      </c>
      <c r="BY45" s="83">
        <f t="shared" ca="1" si="252"/>
        <v>2</v>
      </c>
      <c r="BZ45" s="83">
        <f t="shared" ca="1" si="252"/>
        <v>945</v>
      </c>
      <c r="CA45" s="83">
        <f t="shared" ca="1" si="252"/>
        <v>63</v>
      </c>
      <c r="CB45" s="83">
        <f t="shared" ca="1" si="252"/>
        <v>0</v>
      </c>
      <c r="CC45" s="83">
        <f t="shared" ca="1" si="252"/>
        <v>1</v>
      </c>
      <c r="CD45" s="83">
        <f t="shared" ca="1" si="252"/>
        <v>2</v>
      </c>
      <c r="CE45" s="83">
        <f t="shared" ca="1" si="252"/>
        <v>0</v>
      </c>
      <c r="CF45" s="126">
        <f ca="1">IFERROR(IF(VLOOKUP(CF$1,$A$7:$C$26,3,0),IF(ISNUMBER(BW45),SUMIFS('Stats Coachs'!$F$3:$F$29,'Stats Coachs'!$C$3:$C$29,VLOOKUP(CF$1,$A$7:$B$26,2,0)),""),""),"")</f>
        <v>19</v>
      </c>
      <c r="CG45" s="83">
        <f t="shared" ca="1" si="253"/>
        <v>2</v>
      </c>
      <c r="CH45" s="83">
        <f t="shared" ca="1" si="253"/>
        <v>1</v>
      </c>
      <c r="CI45" s="83">
        <f t="shared" ca="1" si="253"/>
        <v>1</v>
      </c>
      <c r="CJ45" s="83">
        <f t="shared" ca="1" si="253"/>
        <v>135</v>
      </c>
      <c r="CK45" s="83" t="str">
        <f t="shared" ca="1" si="253"/>
        <v>67.5</v>
      </c>
      <c r="CL45" s="83">
        <f t="shared" ca="1" si="253"/>
        <v>0</v>
      </c>
      <c r="CM45" s="83">
        <f t="shared" ca="1" si="253"/>
        <v>0</v>
      </c>
      <c r="CN45" s="83">
        <f t="shared" ca="1" si="253"/>
        <v>0</v>
      </c>
      <c r="CO45" s="83">
        <f t="shared" ca="1" si="253"/>
        <v>0</v>
      </c>
      <c r="CP45" s="126">
        <f ca="1">IFERROR(IF(VLOOKUP(CP$1,$A$7:$C$26,3,0),IF(ISNUMBER(CG45),SUMIFS('Stats Coachs'!$F$3:$F$29,'Stats Coachs'!$C$3:$C$29,VLOOKUP(CP$1,$A$7:$B$26,2,0)),""),""),"")</f>
        <v>5</v>
      </c>
      <c r="CQ45" s="83">
        <f t="shared" ca="1" si="254"/>
        <v>8</v>
      </c>
      <c r="CR45" s="83">
        <f t="shared" ca="1" si="254"/>
        <v>8</v>
      </c>
      <c r="CS45" s="83">
        <f t="shared" ca="1" si="254"/>
        <v>0</v>
      </c>
      <c r="CT45" s="83">
        <f t="shared" ca="1" si="254"/>
        <v>720</v>
      </c>
      <c r="CU45" s="83">
        <f t="shared" ca="1" si="254"/>
        <v>90</v>
      </c>
      <c r="CV45" s="83">
        <f t="shared" ca="1" si="254"/>
        <v>0</v>
      </c>
      <c r="CW45" s="83">
        <f t="shared" ca="1" si="254"/>
        <v>1</v>
      </c>
      <c r="CX45" s="83">
        <f t="shared" ca="1" si="254"/>
        <v>1</v>
      </c>
      <c r="CY45" s="83">
        <f t="shared" ca="1" si="254"/>
        <v>0</v>
      </c>
      <c r="CZ45" s="126">
        <f ca="1">IFERROR(IF(VLOOKUP(CZ$1,$A$7:$C$26,3,0),IF(ISNUMBER(CQ45),SUMIFS('Stats Coachs'!$F$3:$F$29,'Stats Coachs'!$C$3:$C$29,VLOOKUP(CZ$1,$A$7:$B$26,2,0)),""),""),"")</f>
        <v>13</v>
      </c>
      <c r="DA45" s="83">
        <f t="shared" ca="1" si="255"/>
        <v>17</v>
      </c>
      <c r="DB45" s="83">
        <f t="shared" ca="1" si="255"/>
        <v>17</v>
      </c>
      <c r="DC45" s="83">
        <f t="shared" ca="1" si="255"/>
        <v>0</v>
      </c>
      <c r="DD45" s="83">
        <f t="shared" ca="1" si="255"/>
        <v>1530</v>
      </c>
      <c r="DE45" s="83">
        <f t="shared" ca="1" si="255"/>
        <v>90</v>
      </c>
      <c r="DF45" s="83">
        <f t="shared" ca="1" si="255"/>
        <v>0</v>
      </c>
      <c r="DG45" s="83">
        <f t="shared" ca="1" si="255"/>
        <v>0</v>
      </c>
      <c r="DH45" s="83">
        <f t="shared" ca="1" si="255"/>
        <v>2</v>
      </c>
      <c r="DI45" s="83">
        <f t="shared" ca="1" si="255"/>
        <v>0</v>
      </c>
      <c r="DJ45" s="126">
        <f ca="1">IFERROR(IF(VLOOKUP(DJ$1,$A$7:$C$26,3,0),IF(ISNUMBER(DA45),SUMIFS('Stats Coachs'!$F$3:$F$29,'Stats Coachs'!$C$3:$C$29,VLOOKUP(DJ$1,$A$7:$B$26,2,0)),""),""),"")</f>
        <v>18</v>
      </c>
      <c r="DK45" s="83">
        <f t="shared" ca="1" si="256"/>
        <v>1</v>
      </c>
      <c r="DL45" s="83">
        <f t="shared" ca="1" si="256"/>
        <v>1</v>
      </c>
      <c r="DM45" s="83">
        <f t="shared" ca="1" si="256"/>
        <v>0</v>
      </c>
      <c r="DN45" s="83">
        <f t="shared" ca="1" si="256"/>
        <v>70</v>
      </c>
      <c r="DO45" s="83">
        <f t="shared" ca="1" si="256"/>
        <v>70</v>
      </c>
      <c r="DP45" s="83">
        <f t="shared" ca="1" si="256"/>
        <v>0</v>
      </c>
      <c r="DQ45" s="83">
        <f t="shared" ca="1" si="256"/>
        <v>0</v>
      </c>
      <c r="DR45" s="83">
        <f t="shared" ca="1" si="256"/>
        <v>0</v>
      </c>
      <c r="DS45" s="83">
        <f t="shared" ca="1" si="256"/>
        <v>0</v>
      </c>
      <c r="DT45" s="126">
        <f ca="1">IFERROR(IF(VLOOKUP(DT$1,$A$7:$C$26,3,0),IF(ISNUMBER(DK45),SUMIFS('Stats Coachs'!$F$3:$F$29,'Stats Coachs'!$C$3:$C$29,VLOOKUP(DT$1,$A$7:$B$26,2,0)),""),""),"")</f>
        <v>24</v>
      </c>
      <c r="DU45" s="83">
        <f t="shared" ca="1" si="257"/>
        <v>20</v>
      </c>
      <c r="DV45" s="83">
        <f t="shared" ca="1" si="257"/>
        <v>16</v>
      </c>
      <c r="DW45" s="83">
        <f t="shared" ca="1" si="257"/>
        <v>4</v>
      </c>
      <c r="DX45" s="83">
        <f t="shared" ca="1" si="257"/>
        <v>1610</v>
      </c>
      <c r="DY45" s="83">
        <f t="shared" ca="1" si="257"/>
        <v>80.5</v>
      </c>
      <c r="DZ45" s="83">
        <f t="shared" ca="1" si="257"/>
        <v>0</v>
      </c>
      <c r="EA45" s="83">
        <f t="shared" ca="1" si="257"/>
        <v>1</v>
      </c>
      <c r="EB45" s="83">
        <f t="shared" ca="1" si="257"/>
        <v>0</v>
      </c>
      <c r="EC45" s="83">
        <f t="shared" ca="1" si="257"/>
        <v>0</v>
      </c>
      <c r="ED45" s="126">
        <f ca="1">IFERROR(IF(VLOOKUP(ED$1,$A$7:$C$26,3,0),IF(ISNUMBER(DU45),SUMIFS('Stats Coachs'!$F$3:$F$29,'Stats Coachs'!$C$3:$C$29,VLOOKUP(ED$1,$A$7:$B$26,2,0)),""),""),"")</f>
        <v>24</v>
      </c>
      <c r="EE45" s="83" t="str">
        <f t="shared" ca="1" si="258"/>
        <v/>
      </c>
      <c r="EF45" s="83" t="str">
        <f t="shared" ca="1" si="258"/>
        <v/>
      </c>
      <c r="EG45" s="83" t="str">
        <f t="shared" ca="1" si="258"/>
        <v/>
      </c>
      <c r="EH45" s="83" t="str">
        <f t="shared" ca="1" si="258"/>
        <v/>
      </c>
      <c r="EI45" s="83" t="str">
        <f t="shared" ca="1" si="258"/>
        <v/>
      </c>
      <c r="EJ45" s="83" t="str">
        <f t="shared" ca="1" si="258"/>
        <v/>
      </c>
      <c r="EK45" s="83" t="str">
        <f t="shared" ca="1" si="258"/>
        <v/>
      </c>
      <c r="EL45" s="83" t="str">
        <f t="shared" ca="1" si="258"/>
        <v/>
      </c>
      <c r="EM45" s="83" t="str">
        <f t="shared" ca="1" si="258"/>
        <v/>
      </c>
      <c r="EN45" s="126" t="str">
        <f ca="1">IFERROR(IF(VLOOKUP(EN$1,$A$7:$C$26,3,0),IF(ISNUMBER(EE45),SUMIFS('Stats Coachs'!$F$3:$F$29,'Stats Coachs'!$C$3:$C$29,VLOOKUP(EN$1,$A$7:$B$26,2,0)),""),""),"")</f>
        <v/>
      </c>
      <c r="EO45" s="83" t="str">
        <f t="shared" ca="1" si="259"/>
        <v/>
      </c>
      <c r="EP45" s="83" t="str">
        <f t="shared" ca="1" si="259"/>
        <v/>
      </c>
      <c r="EQ45" s="83" t="str">
        <f t="shared" ca="1" si="259"/>
        <v/>
      </c>
      <c r="ER45" s="83" t="str">
        <f t="shared" ca="1" si="259"/>
        <v/>
      </c>
      <c r="ES45" s="83" t="str">
        <f t="shared" ca="1" si="259"/>
        <v/>
      </c>
      <c r="ET45" s="83" t="str">
        <f t="shared" ca="1" si="259"/>
        <v/>
      </c>
      <c r="EU45" s="83" t="str">
        <f t="shared" ca="1" si="259"/>
        <v/>
      </c>
      <c r="EV45" s="83" t="str">
        <f t="shared" ca="1" si="259"/>
        <v/>
      </c>
      <c r="EW45" s="83" t="str">
        <f t="shared" ca="1" si="259"/>
        <v/>
      </c>
      <c r="EX45" s="126" t="str">
        <f ca="1">IFERROR(IF(VLOOKUP(EX$1,$A$7:$C$26,3,0),IF(ISNUMBER(EO45),SUMIFS('Stats Coachs'!$F$3:$F$29,'Stats Coachs'!$C$3:$C$29,VLOOKUP(EX$1,$A$7:$B$26,2,0)),""),""),"")</f>
        <v/>
      </c>
      <c r="EY45" s="83">
        <f t="shared" ca="1" si="260"/>
        <v>3</v>
      </c>
      <c r="EZ45" s="83">
        <f t="shared" ca="1" si="260"/>
        <v>0</v>
      </c>
      <c r="FA45" s="83">
        <f t="shared" ca="1" si="260"/>
        <v>3</v>
      </c>
      <c r="FB45" s="83">
        <f t="shared" ca="1" si="260"/>
        <v>90</v>
      </c>
      <c r="FC45" s="83">
        <f t="shared" ca="1" si="260"/>
        <v>30</v>
      </c>
      <c r="FD45" s="83">
        <f t="shared" ca="1" si="260"/>
        <v>0</v>
      </c>
      <c r="FE45" s="83">
        <f t="shared" ca="1" si="260"/>
        <v>0</v>
      </c>
      <c r="FF45" s="83">
        <f t="shared" ca="1" si="260"/>
        <v>0</v>
      </c>
      <c r="FG45" s="83">
        <f t="shared" ca="1" si="260"/>
        <v>0</v>
      </c>
      <c r="FH45" s="126">
        <f ca="1">IFERROR(IF(VLOOKUP(FH$1,$A$7:$C$26,3,0),IF(ISNUMBER(EY45),SUMIFS('Stats Coachs'!$F$3:$F$29,'Stats Coachs'!$C$3:$C$29,VLOOKUP(FH$1,$A$7:$B$26,2,0)),""),""),"")</f>
        <v>27</v>
      </c>
      <c r="FI45" s="83" t="str">
        <f t="shared" ca="1" si="261"/>
        <v/>
      </c>
      <c r="FJ45" s="83" t="str">
        <f t="shared" ca="1" si="261"/>
        <v/>
      </c>
      <c r="FK45" s="83" t="str">
        <f t="shared" ca="1" si="261"/>
        <v/>
      </c>
      <c r="FL45" s="83" t="str">
        <f t="shared" ca="1" si="261"/>
        <v/>
      </c>
      <c r="FM45" s="83" t="str">
        <f t="shared" ca="1" si="261"/>
        <v/>
      </c>
      <c r="FN45" s="83" t="str">
        <f t="shared" ca="1" si="261"/>
        <v/>
      </c>
      <c r="FO45" s="83" t="str">
        <f t="shared" ca="1" si="261"/>
        <v/>
      </c>
      <c r="FP45" s="83" t="str">
        <f t="shared" ca="1" si="261"/>
        <v/>
      </c>
      <c r="FQ45" s="83" t="str">
        <f t="shared" ca="1" si="261"/>
        <v/>
      </c>
      <c r="FR45" s="126" t="str">
        <f ca="1">IFERROR(IF(VLOOKUP(FR$1,$A$7:$C$26,3,0),IF(ISNUMBER(FI45),SUMIFS('Stats Coachs'!$F$3:$F$29,'Stats Coachs'!$C$3:$C$29,VLOOKUP(FR$1,$A$7:$B$26,2,0)),""),""),"")</f>
        <v/>
      </c>
      <c r="FS45" s="83" t="str">
        <f t="shared" ca="1" si="262"/>
        <v/>
      </c>
      <c r="FT45" s="83" t="str">
        <f t="shared" ca="1" si="262"/>
        <v/>
      </c>
      <c r="FU45" s="83" t="str">
        <f t="shared" ca="1" si="262"/>
        <v/>
      </c>
      <c r="FV45" s="83" t="str">
        <f t="shared" ca="1" si="262"/>
        <v/>
      </c>
      <c r="FW45" s="83" t="str">
        <f t="shared" ca="1" si="262"/>
        <v/>
      </c>
      <c r="FX45" s="83" t="str">
        <f t="shared" ca="1" si="262"/>
        <v/>
      </c>
      <c r="FY45" s="83" t="str">
        <f t="shared" ca="1" si="262"/>
        <v/>
      </c>
      <c r="FZ45" s="83" t="str">
        <f t="shared" ca="1" si="262"/>
        <v/>
      </c>
      <c r="GA45" s="83" t="str">
        <f t="shared" ca="1" si="262"/>
        <v/>
      </c>
      <c r="GB45" s="126" t="str">
        <f ca="1">IFERROR(IF(VLOOKUP(GB$1,$A$7:$C$26,3,0),IF(ISNUMBER(FS45),SUMIFS('Stats Coachs'!$F$3:$F$29,'Stats Coachs'!$C$3:$C$29,VLOOKUP(GB$1,$A$7:$B$26,2,0)),""),""),"")</f>
        <v/>
      </c>
      <c r="GC45" s="83" t="str">
        <f t="shared" ca="1" si="263"/>
        <v/>
      </c>
      <c r="GD45" s="83" t="str">
        <f t="shared" ca="1" si="263"/>
        <v/>
      </c>
      <c r="GE45" s="83" t="str">
        <f t="shared" ca="1" si="263"/>
        <v/>
      </c>
      <c r="GF45" s="83" t="str">
        <f t="shared" ca="1" si="263"/>
        <v/>
      </c>
      <c r="GG45" s="83" t="str">
        <f t="shared" ca="1" si="263"/>
        <v/>
      </c>
      <c r="GH45" s="83" t="str">
        <f t="shared" ca="1" si="263"/>
        <v/>
      </c>
      <c r="GI45" s="83" t="str">
        <f t="shared" ca="1" si="263"/>
        <v/>
      </c>
      <c r="GJ45" s="83" t="str">
        <f t="shared" ca="1" si="263"/>
        <v/>
      </c>
      <c r="GK45" s="83" t="str">
        <f t="shared" ca="1" si="263"/>
        <v/>
      </c>
      <c r="GL45" s="126" t="str">
        <f ca="1">IFERROR(IF(VLOOKUP(GL$1,$A$7:$C$26,3,0),IF(ISNUMBER(GC45),SUMIFS('Stats Coachs'!$F$3:$F$29,'Stats Coachs'!$C$3:$C$29,VLOOKUP(GL$1,$A$7:$B$26,2,0)),""),""),"")</f>
        <v/>
      </c>
      <c r="GM45" s="83" t="str">
        <f t="shared" ca="1" si="264"/>
        <v/>
      </c>
      <c r="GN45" s="83" t="str">
        <f t="shared" ca="1" si="264"/>
        <v/>
      </c>
      <c r="GO45" s="83" t="str">
        <f t="shared" ca="1" si="264"/>
        <v/>
      </c>
      <c r="GP45" s="83" t="str">
        <f t="shared" ca="1" si="264"/>
        <v/>
      </c>
      <c r="GQ45" s="83" t="str">
        <f t="shared" ca="1" si="264"/>
        <v/>
      </c>
      <c r="GR45" s="83" t="str">
        <f t="shared" ca="1" si="264"/>
        <v/>
      </c>
      <c r="GS45" s="83" t="str">
        <f t="shared" ca="1" si="264"/>
        <v/>
      </c>
      <c r="GT45" s="83" t="str">
        <f t="shared" ca="1" si="264"/>
        <v/>
      </c>
      <c r="GU45" s="83" t="str">
        <f t="shared" ca="1" si="264"/>
        <v/>
      </c>
      <c r="GV45" s="126" t="str">
        <f ca="1">IFERROR(IF(VLOOKUP(GV$1,$A$7:$C$26,3,0),IF(ISNUMBER(GM45),SUMIFS('Stats Coachs'!$F$3:$F$29,'Stats Coachs'!$C$3:$C$29,VLOOKUP(GV$1,$A$7:$B$26,2,0)),""),""),"")</f>
        <v/>
      </c>
      <c r="GW45" s="83" t="str">
        <f t="shared" ca="1" si="265"/>
        <v/>
      </c>
      <c r="GX45" s="83" t="str">
        <f t="shared" ca="1" si="265"/>
        <v/>
      </c>
      <c r="GY45" s="83" t="str">
        <f t="shared" ca="1" si="265"/>
        <v/>
      </c>
      <c r="GZ45" s="83" t="str">
        <f t="shared" ca="1" si="265"/>
        <v/>
      </c>
      <c r="HA45" s="83" t="str">
        <f t="shared" ca="1" si="265"/>
        <v/>
      </c>
      <c r="HB45" s="83" t="str">
        <f t="shared" ca="1" si="265"/>
        <v/>
      </c>
      <c r="HC45" s="83" t="str">
        <f t="shared" ca="1" si="265"/>
        <v/>
      </c>
      <c r="HD45" s="83" t="str">
        <f t="shared" ca="1" si="265"/>
        <v/>
      </c>
      <c r="HE45" s="83" t="str">
        <f t="shared" ca="1" si="265"/>
        <v/>
      </c>
      <c r="HF45" s="126" t="str">
        <f ca="1">IFERROR(IF(VLOOKUP(HF$1,$A$7:$C$26,3,0),IF(ISNUMBER(GW45),SUMIFS('Stats Coachs'!$F$3:$F$29,'Stats Coachs'!$C$3:$C$29,VLOOKUP(HF$1,$A$7:$B$26,2,0)),""),""),"")</f>
        <v/>
      </c>
      <c r="HG45" s="83" t="str">
        <f t="shared" ca="1" si="266"/>
        <v/>
      </c>
      <c r="HH45" s="83" t="str">
        <f t="shared" ca="1" si="266"/>
        <v/>
      </c>
      <c r="HI45" s="83" t="str">
        <f t="shared" ca="1" si="266"/>
        <v/>
      </c>
      <c r="HJ45" s="83" t="str">
        <f t="shared" ca="1" si="266"/>
        <v/>
      </c>
      <c r="HK45" s="83" t="str">
        <f t="shared" ca="1" si="266"/>
        <v/>
      </c>
      <c r="HL45" s="83" t="str">
        <f t="shared" ca="1" si="266"/>
        <v/>
      </c>
      <c r="HM45" s="83" t="str">
        <f t="shared" ca="1" si="266"/>
        <v/>
      </c>
      <c r="HN45" s="83" t="str">
        <f t="shared" ca="1" si="266"/>
        <v/>
      </c>
      <c r="HO45" s="83" t="str">
        <f t="shared" ca="1" si="266"/>
        <v/>
      </c>
      <c r="HP45" s="126" t="str">
        <f ca="1">IFERROR(IF(VLOOKUP(HP$1,$A$7:$C$26,3,0),IF(ISNUMBER(HG45),SUMIFS('Stats Coachs'!$F$3:$F$29,'Stats Coachs'!$C$3:$C$29,VLOOKUP(HP$1,$A$7:$B$26,2,0)),""),""),"")</f>
        <v/>
      </c>
      <c r="HQ45" s="83" t="str">
        <f t="shared" ca="1" si="267"/>
        <v/>
      </c>
      <c r="HR45" s="83" t="str">
        <f t="shared" ca="1" si="267"/>
        <v/>
      </c>
      <c r="HS45" s="83" t="str">
        <f t="shared" ca="1" si="267"/>
        <v/>
      </c>
      <c r="HT45" s="83" t="str">
        <f t="shared" ca="1" si="267"/>
        <v/>
      </c>
      <c r="HU45" s="83" t="str">
        <f t="shared" ca="1" si="267"/>
        <v/>
      </c>
      <c r="HV45" s="83" t="str">
        <f t="shared" ca="1" si="267"/>
        <v/>
      </c>
      <c r="HW45" s="83" t="str">
        <f t="shared" ca="1" si="267"/>
        <v/>
      </c>
      <c r="HX45" s="83" t="str">
        <f t="shared" ca="1" si="267"/>
        <v/>
      </c>
      <c r="HY45" s="83" t="str">
        <f t="shared" ca="1" si="267"/>
        <v/>
      </c>
      <c r="HZ45" s="126" t="str">
        <f ca="1">IFERROR(IF(VLOOKUP(HZ$1,$A$7:$C$26,3,0),IF(ISNUMBER(HQ45),SUMIFS('Stats Coachs'!$F$3:$F$29,'Stats Coachs'!$C$3:$C$29,VLOOKUP(HZ$1,$A$7:$B$26,2,0)),""),""),"")</f>
        <v/>
      </c>
      <c r="IA45" s="83" t="str">
        <f t="shared" ca="1" si="268"/>
        <v/>
      </c>
      <c r="IB45" s="83" t="str">
        <f t="shared" ca="1" si="268"/>
        <v/>
      </c>
      <c r="IC45" s="83" t="str">
        <f t="shared" ca="1" si="268"/>
        <v/>
      </c>
      <c r="ID45" s="83" t="str">
        <f t="shared" ca="1" si="268"/>
        <v/>
      </c>
      <c r="IE45" s="83" t="str">
        <f t="shared" ca="1" si="268"/>
        <v/>
      </c>
      <c r="IF45" s="83" t="str">
        <f t="shared" ca="1" si="268"/>
        <v/>
      </c>
      <c r="IG45" s="83" t="str">
        <f t="shared" ca="1" si="268"/>
        <v/>
      </c>
      <c r="IH45" s="83" t="str">
        <f t="shared" ca="1" si="268"/>
        <v/>
      </c>
      <c r="II45" s="83" t="str">
        <f t="shared" ca="1" si="268"/>
        <v/>
      </c>
      <c r="IJ45" s="126" t="str">
        <f ca="1">IFERROR(IF(VLOOKUP(IJ$1,$A$7:$C$26,3,0),IF(ISNUMBER(IA45),SUMIFS('Stats Coachs'!$F$3:$F$29,'Stats Coachs'!$C$3:$C$29,VLOOKUP(IJ$1,$A$7:$B$26,2,0)),""),""),"")</f>
        <v/>
      </c>
    </row>
    <row r="46" spans="5:244" x14ac:dyDescent="0.2">
      <c r="E46" s="83">
        <v>43</v>
      </c>
      <c r="F46" s="86" t="str">
        <f t="shared" ca="1" si="247"/>
        <v>Jay</v>
      </c>
      <c r="G46" s="83">
        <f t="shared" ca="1" si="170"/>
        <v>55</v>
      </c>
      <c r="H46" s="83">
        <f t="shared" ca="1" si="170"/>
        <v>45</v>
      </c>
      <c r="I46" s="83">
        <f t="shared" ca="1" si="170"/>
        <v>10</v>
      </c>
      <c r="J46" s="117">
        <f t="shared" ca="1" si="170"/>
        <v>4090</v>
      </c>
      <c r="K46" s="87">
        <f t="shared" ca="1" si="171"/>
        <v>74.5</v>
      </c>
      <c r="L46" s="83">
        <f t="shared" ca="1" si="172"/>
        <v>1</v>
      </c>
      <c r="M46" s="83">
        <f t="shared" ca="1" si="172"/>
        <v>8</v>
      </c>
      <c r="N46" s="83">
        <f t="shared" ca="1" si="172"/>
        <v>0</v>
      </c>
      <c r="O46" s="83">
        <f t="shared" ca="1" si="172"/>
        <v>0</v>
      </c>
      <c r="P46" s="114">
        <f t="shared" ca="1" si="173"/>
        <v>0.12585812356979406</v>
      </c>
      <c r="Q46" s="83">
        <f t="shared" ca="1" si="174"/>
        <v>5</v>
      </c>
      <c r="R46" s="114">
        <f t="shared" ca="1" si="175"/>
        <v>0.47008547008547008</v>
      </c>
      <c r="T46" s="88">
        <f ca="1">RANK(V46,$V$4:$V$98,0)+COUNTIFS($V$4:$V46,V46)-1</f>
        <v>3</v>
      </c>
      <c r="U46" s="84" t="str">
        <f>Listes!X46</f>
        <v>Ivan</v>
      </c>
      <c r="V46" s="89" cm="1">
        <f t="array" aca="1" ref="V46" ca="1">INDEX($W46:$AG46,$C$2)</f>
        <v>217</v>
      </c>
      <c r="W46" s="83">
        <f t="shared" ca="1" si="245"/>
        <v>217</v>
      </c>
      <c r="X46" s="83">
        <f t="shared" ca="1" si="245"/>
        <v>182</v>
      </c>
      <c r="Y46" s="83">
        <f t="shared" ca="1" si="245"/>
        <v>35</v>
      </c>
      <c r="Z46" s="83">
        <f t="shared" ca="1" si="245"/>
        <v>17080</v>
      </c>
      <c r="AA46" s="90">
        <f t="shared" ca="1" si="146"/>
        <v>78.709677419354833</v>
      </c>
      <c r="AB46" s="83">
        <f t="shared" ca="1" si="246"/>
        <v>29</v>
      </c>
      <c r="AC46" s="83">
        <f t="shared" ca="1" si="246"/>
        <v>18</v>
      </c>
      <c r="AD46" s="83">
        <f t="shared" ca="1" si="246"/>
        <v>19</v>
      </c>
      <c r="AE46" s="83">
        <f t="shared" ca="1" si="246"/>
        <v>0</v>
      </c>
      <c r="AF46" s="116">
        <f t="shared" ca="1" si="244"/>
        <v>0.49656750572082381</v>
      </c>
      <c r="AG46" s="85">
        <f t="shared" ca="1" si="178"/>
        <v>16</v>
      </c>
      <c r="AH46" s="126">
        <f t="shared" ca="1" si="179"/>
        <v>331</v>
      </c>
      <c r="AI46" s="83" t="str">
        <f t="shared" ca="1" si="248"/>
        <v/>
      </c>
      <c r="AJ46" s="83" t="str">
        <f t="shared" ca="1" si="248"/>
        <v/>
      </c>
      <c r="AK46" s="83" t="str">
        <f t="shared" ca="1" si="248"/>
        <v/>
      </c>
      <c r="AL46" s="83" t="str">
        <f t="shared" ca="1" si="248"/>
        <v/>
      </c>
      <c r="AM46" s="83" t="str">
        <f t="shared" ca="1" si="248"/>
        <v/>
      </c>
      <c r="AN46" s="83" t="str">
        <f t="shared" ca="1" si="248"/>
        <v/>
      </c>
      <c r="AO46" s="83" t="str">
        <f t="shared" ca="1" si="248"/>
        <v/>
      </c>
      <c r="AP46" s="83" t="str">
        <f t="shared" ca="1" si="248"/>
        <v/>
      </c>
      <c r="AQ46" s="83" t="str">
        <f t="shared" ca="1" si="248"/>
        <v/>
      </c>
      <c r="AR46" s="126" t="str">
        <f ca="1">IFERROR(IF(VLOOKUP(AR$1,$A$6:$C$26,3,0),IF(ISNUMBER(AI46),SUMIFS('Stats Coachs'!$F$2:$F$29,'Stats Coachs'!$C$2:$C$29,VLOOKUP(AR$1,$A$6:$B$26,2,0)),""),""),"")</f>
        <v/>
      </c>
      <c r="AS46" s="83" t="str">
        <f t="shared" ca="1" si="249"/>
        <v/>
      </c>
      <c r="AT46" s="83" t="str">
        <f t="shared" ca="1" si="249"/>
        <v/>
      </c>
      <c r="AU46" s="83" t="str">
        <f t="shared" ca="1" si="249"/>
        <v/>
      </c>
      <c r="AV46" s="83" t="str">
        <f t="shared" ca="1" si="249"/>
        <v/>
      </c>
      <c r="AW46" s="83" t="str">
        <f t="shared" ca="1" si="249"/>
        <v/>
      </c>
      <c r="AX46" s="83" t="str">
        <f t="shared" ca="1" si="249"/>
        <v/>
      </c>
      <c r="AY46" s="83" t="str">
        <f t="shared" ca="1" si="249"/>
        <v/>
      </c>
      <c r="AZ46" s="83" t="str">
        <f t="shared" ca="1" si="249"/>
        <v/>
      </c>
      <c r="BA46" s="83" t="str">
        <f t="shared" ca="1" si="249"/>
        <v/>
      </c>
      <c r="BB46" s="126" t="str">
        <f ca="1">IFERROR(IF(VLOOKUP(BB$1,$A$7:$C$26,3,0),IF(ISNUMBER(AS46),SUMIFS('Stats Coachs'!$F$3:$F$29,'Stats Coachs'!$C$3:$C$29,VLOOKUP(BB$1,$A$7:$B$26,2,0)),""),""),"")</f>
        <v/>
      </c>
      <c r="BC46" s="83" t="str">
        <f t="shared" ca="1" si="250"/>
        <v/>
      </c>
      <c r="BD46" s="83" t="str">
        <f t="shared" ca="1" si="250"/>
        <v/>
      </c>
      <c r="BE46" s="83" t="str">
        <f t="shared" ca="1" si="250"/>
        <v/>
      </c>
      <c r="BF46" s="83" t="str">
        <f t="shared" ca="1" si="250"/>
        <v/>
      </c>
      <c r="BG46" s="83" t="str">
        <f t="shared" ca="1" si="250"/>
        <v/>
      </c>
      <c r="BH46" s="83" t="str">
        <f t="shared" ca="1" si="250"/>
        <v/>
      </c>
      <c r="BI46" s="83" t="str">
        <f t="shared" ca="1" si="250"/>
        <v/>
      </c>
      <c r="BJ46" s="83" t="str">
        <f t="shared" ca="1" si="250"/>
        <v/>
      </c>
      <c r="BK46" s="83" t="str">
        <f t="shared" ca="1" si="250"/>
        <v/>
      </c>
      <c r="BL46" s="126" t="str">
        <f ca="1">IFERROR(IF(VLOOKUP(BL$1,$A$7:$C$26,3,0),IF(ISNUMBER(BC46),SUMIFS('Stats Coachs'!$F$3:$F$29,'Stats Coachs'!$C$3:$C$29,VLOOKUP(BL$1,$A$7:$B$26,2,0)),""),""),"")</f>
        <v/>
      </c>
      <c r="BM46" s="83" t="str">
        <f t="shared" ca="1" si="251"/>
        <v/>
      </c>
      <c r="BN46" s="83" t="str">
        <f t="shared" ca="1" si="251"/>
        <v/>
      </c>
      <c r="BO46" s="83" t="str">
        <f t="shared" ca="1" si="251"/>
        <v/>
      </c>
      <c r="BP46" s="83" t="str">
        <f t="shared" ca="1" si="251"/>
        <v/>
      </c>
      <c r="BQ46" s="83" t="str">
        <f t="shared" ca="1" si="251"/>
        <v/>
      </c>
      <c r="BR46" s="83" t="str">
        <f t="shared" ca="1" si="251"/>
        <v/>
      </c>
      <c r="BS46" s="83" t="str">
        <f t="shared" ca="1" si="251"/>
        <v/>
      </c>
      <c r="BT46" s="83" t="str">
        <f t="shared" ca="1" si="251"/>
        <v/>
      </c>
      <c r="BU46" s="83" t="str">
        <f t="shared" ca="1" si="251"/>
        <v/>
      </c>
      <c r="BV46" s="126" t="str">
        <f ca="1">IFERROR(IF(VLOOKUP(BV$1,$A$7:$C$26,3,0),IF(ISNUMBER(BM46),SUMIFS('Stats Coachs'!$F$3:$F$29,'Stats Coachs'!$C$3:$C$29,VLOOKUP(BV$1,$A$7:$B$26,2,0)),""),""),"")</f>
        <v/>
      </c>
      <c r="BW46" s="83">
        <f t="shared" ca="1" si="252"/>
        <v>3</v>
      </c>
      <c r="BX46" s="83">
        <f t="shared" ca="1" si="252"/>
        <v>2</v>
      </c>
      <c r="BY46" s="83">
        <f t="shared" ca="1" si="252"/>
        <v>1</v>
      </c>
      <c r="BZ46" s="83">
        <f t="shared" ca="1" si="252"/>
        <v>210</v>
      </c>
      <c r="CA46" s="83">
        <f t="shared" ca="1" si="252"/>
        <v>70</v>
      </c>
      <c r="CB46" s="83">
        <f t="shared" ca="1" si="252"/>
        <v>0</v>
      </c>
      <c r="CC46" s="83">
        <f t="shared" ca="1" si="252"/>
        <v>1</v>
      </c>
      <c r="CD46" s="83">
        <f t="shared" ca="1" si="252"/>
        <v>0</v>
      </c>
      <c r="CE46" s="83">
        <f t="shared" ca="1" si="252"/>
        <v>0</v>
      </c>
      <c r="CF46" s="126">
        <f ca="1">IFERROR(IF(VLOOKUP(CF$1,$A$7:$C$26,3,0),IF(ISNUMBER(BW46),SUMIFS('Stats Coachs'!$F$3:$F$29,'Stats Coachs'!$C$3:$C$29,VLOOKUP(CF$1,$A$7:$B$26,2,0)),""),""),"")</f>
        <v>19</v>
      </c>
      <c r="CG46" s="83">
        <f t="shared" ca="1" si="253"/>
        <v>1</v>
      </c>
      <c r="CH46" s="83">
        <f t="shared" ca="1" si="253"/>
        <v>1</v>
      </c>
      <c r="CI46" s="83">
        <f t="shared" ca="1" si="253"/>
        <v>0</v>
      </c>
      <c r="CJ46" s="83">
        <f t="shared" ca="1" si="253"/>
        <v>85</v>
      </c>
      <c r="CK46" s="83">
        <f t="shared" ca="1" si="253"/>
        <v>85</v>
      </c>
      <c r="CL46" s="83">
        <f t="shared" ca="1" si="253"/>
        <v>0</v>
      </c>
      <c r="CM46" s="83">
        <f t="shared" ca="1" si="253"/>
        <v>0</v>
      </c>
      <c r="CN46" s="83">
        <f t="shared" ca="1" si="253"/>
        <v>1</v>
      </c>
      <c r="CO46" s="83">
        <f t="shared" ca="1" si="253"/>
        <v>0</v>
      </c>
      <c r="CP46" s="126">
        <f ca="1">IFERROR(IF(VLOOKUP(CP$1,$A$7:$C$26,3,0),IF(ISNUMBER(CG46),SUMIFS('Stats Coachs'!$F$3:$F$29,'Stats Coachs'!$C$3:$C$29,VLOOKUP(CP$1,$A$7:$B$26,2,0)),""),""),"")</f>
        <v>5</v>
      </c>
      <c r="CQ46" s="83">
        <f t="shared" ca="1" si="254"/>
        <v>5</v>
      </c>
      <c r="CR46" s="83">
        <f t="shared" ca="1" si="254"/>
        <v>1</v>
      </c>
      <c r="CS46" s="83">
        <f t="shared" ca="1" si="254"/>
        <v>4</v>
      </c>
      <c r="CT46" s="83">
        <f t="shared" ca="1" si="254"/>
        <v>165</v>
      </c>
      <c r="CU46" s="83">
        <f t="shared" ca="1" si="254"/>
        <v>33</v>
      </c>
      <c r="CV46" s="83">
        <f t="shared" ca="1" si="254"/>
        <v>0</v>
      </c>
      <c r="CW46" s="83">
        <f t="shared" ca="1" si="254"/>
        <v>0</v>
      </c>
      <c r="CX46" s="83">
        <f t="shared" ca="1" si="254"/>
        <v>0</v>
      </c>
      <c r="CY46" s="83">
        <f t="shared" ca="1" si="254"/>
        <v>0</v>
      </c>
      <c r="CZ46" s="126">
        <f ca="1">IFERROR(IF(VLOOKUP(CZ$1,$A$7:$C$26,3,0),IF(ISNUMBER(CQ46),SUMIFS('Stats Coachs'!$F$3:$F$29,'Stats Coachs'!$C$3:$C$29,VLOOKUP(CZ$1,$A$7:$B$26,2,0)),""),""),"")</f>
        <v>13</v>
      </c>
      <c r="DA46" s="83">
        <f t="shared" ca="1" si="255"/>
        <v>10</v>
      </c>
      <c r="DB46" s="83">
        <f t="shared" ca="1" si="255"/>
        <v>7</v>
      </c>
      <c r="DC46" s="83">
        <f t="shared" ca="1" si="255"/>
        <v>3</v>
      </c>
      <c r="DD46" s="83">
        <f t="shared" ca="1" si="255"/>
        <v>680</v>
      </c>
      <c r="DE46" s="83">
        <f t="shared" ca="1" si="255"/>
        <v>68</v>
      </c>
      <c r="DF46" s="83">
        <f t="shared" ca="1" si="255"/>
        <v>2</v>
      </c>
      <c r="DG46" s="83">
        <f t="shared" ca="1" si="255"/>
        <v>2</v>
      </c>
      <c r="DH46" s="83">
        <f t="shared" ca="1" si="255"/>
        <v>0</v>
      </c>
      <c r="DI46" s="83">
        <f t="shared" ca="1" si="255"/>
        <v>0</v>
      </c>
      <c r="DJ46" s="126">
        <f ca="1">IFERROR(IF(VLOOKUP(DJ$1,$A$7:$C$26,3,0),IF(ISNUMBER(DA46),SUMIFS('Stats Coachs'!$F$3:$F$29,'Stats Coachs'!$C$3:$C$29,VLOOKUP(DJ$1,$A$7:$B$26,2,0)),""),""),"")</f>
        <v>18</v>
      </c>
      <c r="DK46" s="83">
        <f t="shared" ca="1" si="256"/>
        <v>19</v>
      </c>
      <c r="DL46" s="83">
        <f t="shared" ca="1" si="256"/>
        <v>13</v>
      </c>
      <c r="DM46" s="83">
        <f t="shared" ca="1" si="256"/>
        <v>6</v>
      </c>
      <c r="DN46" s="83">
        <f t="shared" ca="1" si="256"/>
        <v>1275</v>
      </c>
      <c r="DO46" s="83">
        <f t="shared" ca="1" si="256"/>
        <v>67</v>
      </c>
      <c r="DP46" s="83">
        <f t="shared" ca="1" si="256"/>
        <v>2</v>
      </c>
      <c r="DQ46" s="83">
        <f t="shared" ca="1" si="256"/>
        <v>0</v>
      </c>
      <c r="DR46" s="83">
        <f t="shared" ca="1" si="256"/>
        <v>2</v>
      </c>
      <c r="DS46" s="83">
        <f t="shared" ca="1" si="256"/>
        <v>0</v>
      </c>
      <c r="DT46" s="126">
        <f ca="1">IFERROR(IF(VLOOKUP(DT$1,$A$7:$C$26,3,0),IF(ISNUMBER(DK46),SUMIFS('Stats Coachs'!$F$3:$F$29,'Stats Coachs'!$C$3:$C$29,VLOOKUP(DT$1,$A$7:$B$26,2,0)),""),""),"")</f>
        <v>24</v>
      </c>
      <c r="DU46" s="83">
        <f t="shared" ca="1" si="257"/>
        <v>17</v>
      </c>
      <c r="DV46" s="83">
        <f t="shared" ca="1" si="257"/>
        <v>12</v>
      </c>
      <c r="DW46" s="83">
        <f t="shared" ca="1" si="257"/>
        <v>5</v>
      </c>
      <c r="DX46" s="83">
        <f t="shared" ca="1" si="257"/>
        <v>1165</v>
      </c>
      <c r="DY46" s="83">
        <f t="shared" ca="1" si="257"/>
        <v>68.5</v>
      </c>
      <c r="DZ46" s="83">
        <f t="shared" ca="1" si="257"/>
        <v>3</v>
      </c>
      <c r="EA46" s="83">
        <f t="shared" ca="1" si="257"/>
        <v>0</v>
      </c>
      <c r="EB46" s="83">
        <f t="shared" ca="1" si="257"/>
        <v>0</v>
      </c>
      <c r="EC46" s="83">
        <f t="shared" ca="1" si="257"/>
        <v>0</v>
      </c>
      <c r="ED46" s="126">
        <f ca="1">IFERROR(IF(VLOOKUP(ED$1,$A$7:$C$26,3,0),IF(ISNUMBER(DU46),SUMIFS('Stats Coachs'!$F$3:$F$29,'Stats Coachs'!$C$3:$C$29,VLOOKUP(ED$1,$A$7:$B$26,2,0)),""),""),"")</f>
        <v>24</v>
      </c>
      <c r="EE46" s="83">
        <f t="shared" ca="1" si="258"/>
        <v>23</v>
      </c>
      <c r="EF46" s="83">
        <f t="shared" ca="1" si="258"/>
        <v>21</v>
      </c>
      <c r="EG46" s="83">
        <f t="shared" ca="1" si="258"/>
        <v>2</v>
      </c>
      <c r="EH46" s="83">
        <f t="shared" ca="1" si="258"/>
        <v>1920</v>
      </c>
      <c r="EI46" s="83">
        <f t="shared" ca="1" si="258"/>
        <v>83.5</v>
      </c>
      <c r="EJ46" s="83">
        <f t="shared" ca="1" si="258"/>
        <v>2</v>
      </c>
      <c r="EK46" s="83">
        <f t="shared" ca="1" si="258"/>
        <v>1</v>
      </c>
      <c r="EL46" s="83">
        <f t="shared" ca="1" si="258"/>
        <v>4</v>
      </c>
      <c r="EM46" s="83">
        <f t="shared" ca="1" si="258"/>
        <v>0</v>
      </c>
      <c r="EN46" s="126">
        <f ca="1">IFERROR(IF(VLOOKUP(EN$1,$A$7:$C$26,3,0),IF(ISNUMBER(EE46),SUMIFS('Stats Coachs'!$F$3:$F$29,'Stats Coachs'!$C$3:$C$29,VLOOKUP(EN$1,$A$7:$B$26,2,0)),""),""),"")</f>
        <v>25</v>
      </c>
      <c r="EO46" s="83">
        <f t="shared" ca="1" si="259"/>
        <v>20</v>
      </c>
      <c r="EP46" s="83">
        <f t="shared" ca="1" si="259"/>
        <v>18</v>
      </c>
      <c r="EQ46" s="83">
        <f t="shared" ca="1" si="259"/>
        <v>2</v>
      </c>
      <c r="ER46" s="83">
        <f t="shared" ca="1" si="259"/>
        <v>1675</v>
      </c>
      <c r="ES46" s="83">
        <f t="shared" ca="1" si="259"/>
        <v>84</v>
      </c>
      <c r="ET46" s="83">
        <f t="shared" ca="1" si="259"/>
        <v>1</v>
      </c>
      <c r="EU46" s="83">
        <f t="shared" ca="1" si="259"/>
        <v>1</v>
      </c>
      <c r="EV46" s="83">
        <f t="shared" ca="1" si="259"/>
        <v>0</v>
      </c>
      <c r="EW46" s="83">
        <f t="shared" ca="1" si="259"/>
        <v>0</v>
      </c>
      <c r="EX46" s="126">
        <f ca="1">IFERROR(IF(VLOOKUP(EX$1,$A$7:$C$26,3,0),IF(ISNUMBER(EO46),SUMIFS('Stats Coachs'!$F$3:$F$29,'Stats Coachs'!$C$3:$C$29,VLOOKUP(EX$1,$A$7:$B$26,2,0)),""),""),"")</f>
        <v>23</v>
      </c>
      <c r="EY46" s="83">
        <f t="shared" ca="1" si="260"/>
        <v>22</v>
      </c>
      <c r="EZ46" s="83">
        <f t="shared" ca="1" si="260"/>
        <v>20</v>
      </c>
      <c r="FA46" s="83">
        <f t="shared" ca="1" si="260"/>
        <v>2</v>
      </c>
      <c r="FB46" s="83">
        <f t="shared" ca="1" si="260"/>
        <v>1725</v>
      </c>
      <c r="FC46" s="83" t="str">
        <f t="shared" ca="1" si="260"/>
        <v>78.5</v>
      </c>
      <c r="FD46" s="83">
        <f t="shared" ca="1" si="260"/>
        <v>1</v>
      </c>
      <c r="FE46" s="83">
        <f t="shared" ca="1" si="260"/>
        <v>4</v>
      </c>
      <c r="FF46" s="83">
        <f t="shared" ca="1" si="260"/>
        <v>1</v>
      </c>
      <c r="FG46" s="83">
        <f t="shared" ca="1" si="260"/>
        <v>0</v>
      </c>
      <c r="FH46" s="126">
        <f ca="1">IFERROR(IF(VLOOKUP(FH$1,$A$7:$C$26,3,0),IF(ISNUMBER(EY46),SUMIFS('Stats Coachs'!$F$3:$F$29,'Stats Coachs'!$C$3:$C$29,VLOOKUP(FH$1,$A$7:$B$26,2,0)),""),""),"")</f>
        <v>27</v>
      </c>
      <c r="FI46" s="83">
        <f t="shared" ca="1" si="261"/>
        <v>17</v>
      </c>
      <c r="FJ46" s="83">
        <f t="shared" ca="1" si="261"/>
        <v>15</v>
      </c>
      <c r="FK46" s="83">
        <f t="shared" ca="1" si="261"/>
        <v>2</v>
      </c>
      <c r="FL46" s="83">
        <f t="shared" ca="1" si="261"/>
        <v>1350</v>
      </c>
      <c r="FM46" s="83">
        <f t="shared" ca="1" si="261"/>
        <v>81</v>
      </c>
      <c r="FN46" s="83">
        <f t="shared" ca="1" si="261"/>
        <v>2</v>
      </c>
      <c r="FO46" s="83">
        <f t="shared" ca="1" si="261"/>
        <v>2</v>
      </c>
      <c r="FP46" s="83">
        <f t="shared" ca="1" si="261"/>
        <v>0</v>
      </c>
      <c r="FQ46" s="83">
        <f t="shared" ca="1" si="261"/>
        <v>0</v>
      </c>
      <c r="FR46" s="126">
        <f ca="1">IFERROR(IF(VLOOKUP(FR$1,$A$7:$C$26,3,0),IF(ISNUMBER(FI46),SUMIFS('Stats Coachs'!$F$3:$F$29,'Stats Coachs'!$C$3:$C$29,VLOOKUP(FR$1,$A$7:$B$26,2,0)),""),""),"")</f>
        <v>24</v>
      </c>
      <c r="FS46" s="83">
        <f t="shared" ca="1" si="262"/>
        <v>20</v>
      </c>
      <c r="FT46" s="83">
        <f t="shared" ca="1" si="262"/>
        <v>18</v>
      </c>
      <c r="FU46" s="83">
        <f t="shared" ca="1" si="262"/>
        <v>2</v>
      </c>
      <c r="FV46" s="83">
        <f t="shared" ca="1" si="262"/>
        <v>1625</v>
      </c>
      <c r="FW46" s="83">
        <f t="shared" ca="1" si="262"/>
        <v>81</v>
      </c>
      <c r="FX46" s="83">
        <f t="shared" ca="1" si="262"/>
        <v>2</v>
      </c>
      <c r="FY46" s="83">
        <f t="shared" ca="1" si="262"/>
        <v>1</v>
      </c>
      <c r="FZ46" s="83">
        <f t="shared" ca="1" si="262"/>
        <v>4</v>
      </c>
      <c r="GA46" s="83">
        <f t="shared" ca="1" si="262"/>
        <v>0</v>
      </c>
      <c r="GB46" s="126">
        <f ca="1">IFERROR(IF(VLOOKUP(GB$1,$A$7:$C$26,3,0),IF(ISNUMBER(FS46),SUMIFS('Stats Coachs'!$F$3:$F$29,'Stats Coachs'!$C$3:$C$29,VLOOKUP(GB$1,$A$7:$B$26,2,0)),""),""),"")</f>
        <v>25</v>
      </c>
      <c r="GC46" s="83">
        <f t="shared" ca="1" si="263"/>
        <v>14</v>
      </c>
      <c r="GD46" s="83">
        <f t="shared" ca="1" si="263"/>
        <v>12</v>
      </c>
      <c r="GE46" s="83">
        <f t="shared" ca="1" si="263"/>
        <v>2</v>
      </c>
      <c r="GF46" s="83">
        <f t="shared" ca="1" si="263"/>
        <v>1180</v>
      </c>
      <c r="GG46" s="83" t="str">
        <f t="shared" ca="1" si="263"/>
        <v>84.5</v>
      </c>
      <c r="GH46" s="83">
        <f t="shared" ca="1" si="263"/>
        <v>1</v>
      </c>
      <c r="GI46" s="83">
        <f t="shared" ca="1" si="263"/>
        <v>0</v>
      </c>
      <c r="GJ46" s="83">
        <f t="shared" ca="1" si="263"/>
        <v>3</v>
      </c>
      <c r="GK46" s="83">
        <f t="shared" ca="1" si="263"/>
        <v>0</v>
      </c>
      <c r="GL46" s="126">
        <f ca="1">IFERROR(IF(VLOOKUP(GL$1,$A$7:$C$26,3,0),IF(ISNUMBER(GC46),SUMIFS('Stats Coachs'!$F$3:$F$29,'Stats Coachs'!$C$3:$C$29,VLOOKUP(GL$1,$A$7:$B$26,2,0)),""),""),"")</f>
        <v>22</v>
      </c>
      <c r="GM46" s="83">
        <f t="shared" ca="1" si="264"/>
        <v>13</v>
      </c>
      <c r="GN46" s="83">
        <f t="shared" ca="1" si="264"/>
        <v>12</v>
      </c>
      <c r="GO46" s="83">
        <f t="shared" ca="1" si="264"/>
        <v>1</v>
      </c>
      <c r="GP46" s="83">
        <f t="shared" ca="1" si="264"/>
        <v>1160</v>
      </c>
      <c r="GQ46" s="83">
        <f t="shared" ca="1" si="264"/>
        <v>89</v>
      </c>
      <c r="GR46" s="83">
        <f t="shared" ca="1" si="264"/>
        <v>5</v>
      </c>
      <c r="GS46" s="83">
        <f t="shared" ca="1" si="264"/>
        <v>2</v>
      </c>
      <c r="GT46" s="83">
        <f t="shared" ca="1" si="264"/>
        <v>2</v>
      </c>
      <c r="GU46" s="83">
        <f t="shared" ca="1" si="264"/>
        <v>0</v>
      </c>
      <c r="GV46" s="126">
        <f ca="1">IFERROR(IF(VLOOKUP(GV$1,$A$7:$C$26,3,0),IF(ISNUMBER(GM46),SUMIFS('Stats Coachs'!$F$3:$F$29,'Stats Coachs'!$C$3:$C$29,VLOOKUP(GV$1,$A$7:$B$26,2,0)),""),""),"")</f>
        <v>22</v>
      </c>
      <c r="GW46" s="83">
        <f t="shared" ca="1" si="265"/>
        <v>12</v>
      </c>
      <c r="GX46" s="83">
        <f t="shared" ca="1" si="265"/>
        <v>11</v>
      </c>
      <c r="GY46" s="83">
        <f t="shared" ca="1" si="265"/>
        <v>1</v>
      </c>
      <c r="GZ46" s="83">
        <f t="shared" ca="1" si="265"/>
        <v>1020</v>
      </c>
      <c r="HA46" s="83">
        <f t="shared" ca="1" si="265"/>
        <v>85</v>
      </c>
      <c r="HB46" s="83">
        <f t="shared" ca="1" si="265"/>
        <v>2</v>
      </c>
      <c r="HC46" s="83">
        <f t="shared" ca="1" si="265"/>
        <v>1</v>
      </c>
      <c r="HD46" s="83">
        <f t="shared" ca="1" si="265"/>
        <v>0</v>
      </c>
      <c r="HE46" s="83">
        <f t="shared" ca="1" si="265"/>
        <v>0</v>
      </c>
      <c r="HF46" s="126">
        <f ca="1">IFERROR(IF(VLOOKUP(HF$1,$A$7:$C$26,3,0),IF(ISNUMBER(GW46),SUMIFS('Stats Coachs'!$F$3:$F$29,'Stats Coachs'!$C$3:$C$29,VLOOKUP(HF$1,$A$7:$B$26,2,0)),""),""),"")</f>
        <v>21</v>
      </c>
      <c r="HG46" s="83">
        <f t="shared" ca="1" si="266"/>
        <v>13</v>
      </c>
      <c r="HH46" s="83">
        <f t="shared" ca="1" si="266"/>
        <v>11</v>
      </c>
      <c r="HI46" s="83">
        <f t="shared" ca="1" si="266"/>
        <v>2</v>
      </c>
      <c r="HJ46" s="83">
        <f t="shared" ca="1" si="266"/>
        <v>1075</v>
      </c>
      <c r="HK46" s="83">
        <f t="shared" ca="1" si="266"/>
        <v>82</v>
      </c>
      <c r="HL46" s="83">
        <f t="shared" ca="1" si="266"/>
        <v>1</v>
      </c>
      <c r="HM46" s="83">
        <f t="shared" ca="1" si="266"/>
        <v>2</v>
      </c>
      <c r="HN46" s="83">
        <f t="shared" ca="1" si="266"/>
        <v>0</v>
      </c>
      <c r="HO46" s="83">
        <f t="shared" ca="1" si="266"/>
        <v>0</v>
      </c>
      <c r="HP46" s="126">
        <f ca="1">IFERROR(IF(VLOOKUP(HP$1,$A$7:$C$26,3,0),IF(ISNUMBER(HG46),SUMIFS('Stats Coachs'!$F$3:$F$29,'Stats Coachs'!$C$3:$C$29,VLOOKUP(HP$1,$A$7:$B$26,2,0)),""),""),"")</f>
        <v>19</v>
      </c>
      <c r="HQ46" s="83">
        <f t="shared" ca="1" si="267"/>
        <v>8</v>
      </c>
      <c r="HR46" s="83">
        <f t="shared" ca="1" si="267"/>
        <v>8</v>
      </c>
      <c r="HS46" s="83">
        <f t="shared" ca="1" si="267"/>
        <v>0</v>
      </c>
      <c r="HT46" s="83">
        <f t="shared" ca="1" si="267"/>
        <v>770</v>
      </c>
      <c r="HU46" s="83">
        <f t="shared" ca="1" si="267"/>
        <v>92</v>
      </c>
      <c r="HV46" s="83">
        <f t="shared" ca="1" si="267"/>
        <v>5</v>
      </c>
      <c r="HW46" s="83">
        <f t="shared" ca="1" si="267"/>
        <v>1</v>
      </c>
      <c r="HX46" s="83">
        <f t="shared" ca="1" si="267"/>
        <v>2</v>
      </c>
      <c r="HY46" s="83">
        <f t="shared" ca="1" si="267"/>
        <v>0</v>
      </c>
      <c r="HZ46" s="126">
        <f ca="1">IFERROR(IF(VLOOKUP(HZ$1,$A$7:$C$26,3,0),IF(ISNUMBER(HQ46),SUMIFS('Stats Coachs'!$F$3:$F$29,'Stats Coachs'!$C$3:$C$29,VLOOKUP(HZ$1,$A$7:$B$26,2,0)),""),""),"")</f>
        <v>20</v>
      </c>
      <c r="IA46" s="83" t="str">
        <f t="shared" ca="1" si="268"/>
        <v/>
      </c>
      <c r="IB46" s="83" t="str">
        <f t="shared" ca="1" si="268"/>
        <v/>
      </c>
      <c r="IC46" s="83" t="str">
        <f t="shared" ca="1" si="268"/>
        <v/>
      </c>
      <c r="ID46" s="83" t="str">
        <f t="shared" ca="1" si="268"/>
        <v/>
      </c>
      <c r="IE46" s="83" t="str">
        <f t="shared" ca="1" si="268"/>
        <v/>
      </c>
      <c r="IF46" s="83" t="str">
        <f t="shared" ca="1" si="268"/>
        <v/>
      </c>
      <c r="IG46" s="83" t="str">
        <f t="shared" ca="1" si="268"/>
        <v/>
      </c>
      <c r="IH46" s="83" t="str">
        <f t="shared" ca="1" si="268"/>
        <v/>
      </c>
      <c r="II46" s="83" t="str">
        <f t="shared" ca="1" si="268"/>
        <v/>
      </c>
      <c r="IJ46" s="126" t="str">
        <f ca="1">IFERROR(IF(VLOOKUP(IJ$1,$A$7:$C$26,3,0),IF(ISNUMBER(IA46),SUMIFS('Stats Coachs'!$F$3:$F$29,'Stats Coachs'!$C$3:$C$29,VLOOKUP(IJ$1,$A$7:$B$26,2,0)),""),""),"")</f>
        <v/>
      </c>
    </row>
    <row r="47" spans="5:244" x14ac:dyDescent="0.2">
      <c r="E47" s="83">
        <v>44</v>
      </c>
      <c r="F47" s="86" t="str">
        <f t="shared" ca="1" si="247"/>
        <v>Natan</v>
      </c>
      <c r="G47" s="83">
        <f t="shared" ca="1" si="170"/>
        <v>55</v>
      </c>
      <c r="H47" s="83">
        <f t="shared" ca="1" si="170"/>
        <v>41</v>
      </c>
      <c r="I47" s="83">
        <f t="shared" ca="1" si="170"/>
        <v>14</v>
      </c>
      <c r="J47" s="117">
        <f t="shared" ca="1" si="170"/>
        <v>3835</v>
      </c>
      <c r="K47" s="87">
        <f t="shared" ca="1" si="171"/>
        <v>69.5</v>
      </c>
      <c r="L47" s="83">
        <f t="shared" ca="1" si="172"/>
        <v>9</v>
      </c>
      <c r="M47" s="83">
        <f t="shared" ca="1" si="172"/>
        <v>9</v>
      </c>
      <c r="N47" s="83">
        <f t="shared" ca="1" si="172"/>
        <v>5</v>
      </c>
      <c r="O47" s="83">
        <f t="shared" ca="1" si="172"/>
        <v>0</v>
      </c>
      <c r="P47" s="114">
        <f t="shared" ca="1" si="173"/>
        <v>0.12585812356979406</v>
      </c>
      <c r="Q47" s="83">
        <f t="shared" ca="1" si="174"/>
        <v>6</v>
      </c>
      <c r="R47" s="114">
        <f t="shared" ca="1" si="175"/>
        <v>0.50458715596330272</v>
      </c>
      <c r="T47" s="88">
        <f ca="1">RANK(V47,$V$4:$V$98,0)+COUNTIFS($V$4:$V47,V47)-1</f>
        <v>56</v>
      </c>
      <c r="U47" s="84" t="str">
        <f>Listes!X47</f>
        <v>Jacob</v>
      </c>
      <c r="V47" s="89" cm="1">
        <f t="array" aca="1" ref="V47" ca="1">INDEX($W47:$AG47,$C$2)</f>
        <v>28</v>
      </c>
      <c r="W47" s="83">
        <f t="shared" ca="1" si="245"/>
        <v>28</v>
      </c>
      <c r="X47" s="83">
        <f t="shared" ca="1" si="245"/>
        <v>23</v>
      </c>
      <c r="Y47" s="83">
        <f t="shared" ca="1" si="245"/>
        <v>5</v>
      </c>
      <c r="Z47" s="83">
        <f t="shared" ca="1" si="245"/>
        <v>2115</v>
      </c>
      <c r="AA47" s="90">
        <f t="shared" ca="1" si="146"/>
        <v>75.535714285714292</v>
      </c>
      <c r="AB47" s="83">
        <f t="shared" ca="1" si="246"/>
        <v>5</v>
      </c>
      <c r="AC47" s="83">
        <f t="shared" ca="1" si="246"/>
        <v>4</v>
      </c>
      <c r="AD47" s="83">
        <f t="shared" ca="1" si="246"/>
        <v>2</v>
      </c>
      <c r="AE47" s="83">
        <f t="shared" ca="1" si="246"/>
        <v>0</v>
      </c>
      <c r="AF47" s="116">
        <f t="shared" ca="1" si="244"/>
        <v>6.4073226544622428E-2</v>
      </c>
      <c r="AG47" s="85">
        <f t="shared" ca="1" si="178"/>
        <v>3</v>
      </c>
      <c r="AH47" s="126">
        <f t="shared" ca="1" si="179"/>
        <v>65</v>
      </c>
      <c r="AI47" s="83" t="str">
        <f t="shared" ca="1" si="248"/>
        <v/>
      </c>
      <c r="AJ47" s="83" t="str">
        <f t="shared" ca="1" si="248"/>
        <v/>
      </c>
      <c r="AK47" s="83" t="str">
        <f t="shared" ca="1" si="248"/>
        <v/>
      </c>
      <c r="AL47" s="83" t="str">
        <f t="shared" ca="1" si="248"/>
        <v/>
      </c>
      <c r="AM47" s="83" t="str">
        <f t="shared" ca="1" si="248"/>
        <v/>
      </c>
      <c r="AN47" s="83" t="str">
        <f t="shared" ca="1" si="248"/>
        <v/>
      </c>
      <c r="AO47" s="83" t="str">
        <f t="shared" ca="1" si="248"/>
        <v/>
      </c>
      <c r="AP47" s="83" t="str">
        <f t="shared" ca="1" si="248"/>
        <v/>
      </c>
      <c r="AQ47" s="83" t="str">
        <f t="shared" ca="1" si="248"/>
        <v/>
      </c>
      <c r="AR47" s="126" t="str">
        <f ca="1">IFERROR(IF(VLOOKUP(AR$1,$A$6:$C$26,3,0),IF(ISNUMBER(AI47),SUMIFS('Stats Coachs'!$F$2:$F$29,'Stats Coachs'!$C$2:$C$29,VLOOKUP(AR$1,$A$6:$B$26,2,0)),""),""),"")</f>
        <v/>
      </c>
      <c r="AS47" s="83" t="str">
        <f t="shared" ca="1" si="249"/>
        <v/>
      </c>
      <c r="AT47" s="83" t="str">
        <f t="shared" ca="1" si="249"/>
        <v/>
      </c>
      <c r="AU47" s="83" t="str">
        <f t="shared" ca="1" si="249"/>
        <v/>
      </c>
      <c r="AV47" s="83" t="str">
        <f t="shared" ca="1" si="249"/>
        <v/>
      </c>
      <c r="AW47" s="83" t="str">
        <f t="shared" ca="1" si="249"/>
        <v/>
      </c>
      <c r="AX47" s="83" t="str">
        <f t="shared" ca="1" si="249"/>
        <v/>
      </c>
      <c r="AY47" s="83" t="str">
        <f t="shared" ca="1" si="249"/>
        <v/>
      </c>
      <c r="AZ47" s="83" t="str">
        <f t="shared" ca="1" si="249"/>
        <v/>
      </c>
      <c r="BA47" s="83" t="str">
        <f t="shared" ca="1" si="249"/>
        <v/>
      </c>
      <c r="BB47" s="126" t="str">
        <f ca="1">IFERROR(IF(VLOOKUP(BB$1,$A$7:$C$26,3,0),IF(ISNUMBER(AS47),SUMIFS('Stats Coachs'!$F$3:$F$29,'Stats Coachs'!$C$3:$C$29,VLOOKUP(BB$1,$A$7:$B$26,2,0)),""),""),"")</f>
        <v/>
      </c>
      <c r="BC47" s="83" t="str">
        <f t="shared" ca="1" si="250"/>
        <v/>
      </c>
      <c r="BD47" s="83" t="str">
        <f t="shared" ca="1" si="250"/>
        <v/>
      </c>
      <c r="BE47" s="83" t="str">
        <f t="shared" ca="1" si="250"/>
        <v/>
      </c>
      <c r="BF47" s="83" t="str">
        <f t="shared" ca="1" si="250"/>
        <v/>
      </c>
      <c r="BG47" s="83" t="str">
        <f t="shared" ca="1" si="250"/>
        <v/>
      </c>
      <c r="BH47" s="83" t="str">
        <f t="shared" ca="1" si="250"/>
        <v/>
      </c>
      <c r="BI47" s="83" t="str">
        <f t="shared" ca="1" si="250"/>
        <v/>
      </c>
      <c r="BJ47" s="83" t="str">
        <f t="shared" ca="1" si="250"/>
        <v/>
      </c>
      <c r="BK47" s="83" t="str">
        <f t="shared" ca="1" si="250"/>
        <v/>
      </c>
      <c r="BL47" s="126" t="str">
        <f ca="1">IFERROR(IF(VLOOKUP(BL$1,$A$7:$C$26,3,0),IF(ISNUMBER(BC47),SUMIFS('Stats Coachs'!$F$3:$F$29,'Stats Coachs'!$C$3:$C$29,VLOOKUP(BL$1,$A$7:$B$26,2,0)),""),""),"")</f>
        <v/>
      </c>
      <c r="BM47" s="83" t="str">
        <f t="shared" ca="1" si="251"/>
        <v/>
      </c>
      <c r="BN47" s="83" t="str">
        <f t="shared" ca="1" si="251"/>
        <v/>
      </c>
      <c r="BO47" s="83" t="str">
        <f t="shared" ca="1" si="251"/>
        <v/>
      </c>
      <c r="BP47" s="83" t="str">
        <f t="shared" ca="1" si="251"/>
        <v/>
      </c>
      <c r="BQ47" s="83" t="str">
        <f t="shared" ca="1" si="251"/>
        <v/>
      </c>
      <c r="BR47" s="83" t="str">
        <f t="shared" ca="1" si="251"/>
        <v/>
      </c>
      <c r="BS47" s="83" t="str">
        <f t="shared" ca="1" si="251"/>
        <v/>
      </c>
      <c r="BT47" s="83" t="str">
        <f t="shared" ca="1" si="251"/>
        <v/>
      </c>
      <c r="BU47" s="83" t="str">
        <f t="shared" ca="1" si="251"/>
        <v/>
      </c>
      <c r="BV47" s="126" t="str">
        <f ca="1">IFERROR(IF(VLOOKUP(BV$1,$A$7:$C$26,3,0),IF(ISNUMBER(BM47),SUMIFS('Stats Coachs'!$F$3:$F$29,'Stats Coachs'!$C$3:$C$29,VLOOKUP(BV$1,$A$7:$B$26,2,0)),""),""),"")</f>
        <v/>
      </c>
      <c r="BW47" s="83" t="str">
        <f t="shared" ca="1" si="252"/>
        <v/>
      </c>
      <c r="BX47" s="83" t="str">
        <f t="shared" ca="1" si="252"/>
        <v/>
      </c>
      <c r="BY47" s="83" t="str">
        <f t="shared" ca="1" si="252"/>
        <v/>
      </c>
      <c r="BZ47" s="83" t="str">
        <f t="shared" ca="1" si="252"/>
        <v/>
      </c>
      <c r="CA47" s="83" t="str">
        <f t="shared" ca="1" si="252"/>
        <v/>
      </c>
      <c r="CB47" s="83" t="str">
        <f t="shared" ca="1" si="252"/>
        <v/>
      </c>
      <c r="CC47" s="83" t="str">
        <f t="shared" ca="1" si="252"/>
        <v/>
      </c>
      <c r="CD47" s="83" t="str">
        <f t="shared" ca="1" si="252"/>
        <v/>
      </c>
      <c r="CE47" s="83" t="str">
        <f t="shared" ca="1" si="252"/>
        <v/>
      </c>
      <c r="CF47" s="126" t="str">
        <f ca="1">IFERROR(IF(VLOOKUP(CF$1,$A$7:$C$26,3,0),IF(ISNUMBER(BW47),SUMIFS('Stats Coachs'!$F$3:$F$29,'Stats Coachs'!$C$3:$C$29,VLOOKUP(CF$1,$A$7:$B$26,2,0)),""),""),"")</f>
        <v/>
      </c>
      <c r="CG47" s="83" t="str">
        <f t="shared" ca="1" si="253"/>
        <v/>
      </c>
      <c r="CH47" s="83" t="str">
        <f t="shared" ca="1" si="253"/>
        <v/>
      </c>
      <c r="CI47" s="83" t="str">
        <f t="shared" ca="1" si="253"/>
        <v/>
      </c>
      <c r="CJ47" s="83" t="str">
        <f t="shared" ca="1" si="253"/>
        <v/>
      </c>
      <c r="CK47" s="83" t="str">
        <f t="shared" ca="1" si="253"/>
        <v/>
      </c>
      <c r="CL47" s="83" t="str">
        <f t="shared" ca="1" si="253"/>
        <v/>
      </c>
      <c r="CM47" s="83" t="str">
        <f t="shared" ca="1" si="253"/>
        <v/>
      </c>
      <c r="CN47" s="83" t="str">
        <f t="shared" ca="1" si="253"/>
        <v/>
      </c>
      <c r="CO47" s="83" t="str">
        <f t="shared" ca="1" si="253"/>
        <v/>
      </c>
      <c r="CP47" s="126" t="str">
        <f ca="1">IFERROR(IF(VLOOKUP(CP$1,$A$7:$C$26,3,0),IF(ISNUMBER(CG47),SUMIFS('Stats Coachs'!$F$3:$F$29,'Stats Coachs'!$C$3:$C$29,VLOOKUP(CP$1,$A$7:$B$26,2,0)),""),""),"")</f>
        <v/>
      </c>
      <c r="CQ47" s="83" t="str">
        <f t="shared" ca="1" si="254"/>
        <v/>
      </c>
      <c r="CR47" s="83" t="str">
        <f t="shared" ca="1" si="254"/>
        <v/>
      </c>
      <c r="CS47" s="83" t="str">
        <f t="shared" ca="1" si="254"/>
        <v/>
      </c>
      <c r="CT47" s="83" t="str">
        <f t="shared" ca="1" si="254"/>
        <v/>
      </c>
      <c r="CU47" s="83" t="str">
        <f t="shared" ca="1" si="254"/>
        <v/>
      </c>
      <c r="CV47" s="83" t="str">
        <f t="shared" ca="1" si="254"/>
        <v/>
      </c>
      <c r="CW47" s="83" t="str">
        <f t="shared" ca="1" si="254"/>
        <v/>
      </c>
      <c r="CX47" s="83" t="str">
        <f t="shared" ca="1" si="254"/>
        <v/>
      </c>
      <c r="CY47" s="83" t="str">
        <f t="shared" ca="1" si="254"/>
        <v/>
      </c>
      <c r="CZ47" s="126" t="str">
        <f ca="1">IFERROR(IF(VLOOKUP(CZ$1,$A$7:$C$26,3,0),IF(ISNUMBER(CQ47),SUMIFS('Stats Coachs'!$F$3:$F$29,'Stats Coachs'!$C$3:$C$29,VLOOKUP(CZ$1,$A$7:$B$26,2,0)),""),""),"")</f>
        <v/>
      </c>
      <c r="DA47" s="83" t="str">
        <f t="shared" ca="1" si="255"/>
        <v/>
      </c>
      <c r="DB47" s="83" t="str">
        <f t="shared" ca="1" si="255"/>
        <v/>
      </c>
      <c r="DC47" s="83" t="str">
        <f t="shared" ca="1" si="255"/>
        <v/>
      </c>
      <c r="DD47" s="83" t="str">
        <f t="shared" ca="1" si="255"/>
        <v/>
      </c>
      <c r="DE47" s="83" t="str">
        <f t="shared" ca="1" si="255"/>
        <v/>
      </c>
      <c r="DF47" s="83" t="str">
        <f t="shared" ca="1" si="255"/>
        <v/>
      </c>
      <c r="DG47" s="83" t="str">
        <f t="shared" ca="1" si="255"/>
        <v/>
      </c>
      <c r="DH47" s="83" t="str">
        <f t="shared" ca="1" si="255"/>
        <v/>
      </c>
      <c r="DI47" s="83" t="str">
        <f t="shared" ca="1" si="255"/>
        <v/>
      </c>
      <c r="DJ47" s="126" t="str">
        <f ca="1">IFERROR(IF(VLOOKUP(DJ$1,$A$7:$C$26,3,0),IF(ISNUMBER(DA47),SUMIFS('Stats Coachs'!$F$3:$F$29,'Stats Coachs'!$C$3:$C$29,VLOOKUP(DJ$1,$A$7:$B$26,2,0)),""),""),"")</f>
        <v/>
      </c>
      <c r="DK47" s="83" t="str">
        <f t="shared" ca="1" si="256"/>
        <v/>
      </c>
      <c r="DL47" s="83" t="str">
        <f t="shared" ca="1" si="256"/>
        <v/>
      </c>
      <c r="DM47" s="83" t="str">
        <f t="shared" ca="1" si="256"/>
        <v/>
      </c>
      <c r="DN47" s="83" t="str">
        <f t="shared" ca="1" si="256"/>
        <v/>
      </c>
      <c r="DO47" s="83" t="str">
        <f t="shared" ca="1" si="256"/>
        <v/>
      </c>
      <c r="DP47" s="83" t="str">
        <f t="shared" ca="1" si="256"/>
        <v/>
      </c>
      <c r="DQ47" s="83" t="str">
        <f t="shared" ca="1" si="256"/>
        <v/>
      </c>
      <c r="DR47" s="83" t="str">
        <f t="shared" ca="1" si="256"/>
        <v/>
      </c>
      <c r="DS47" s="83" t="str">
        <f t="shared" ca="1" si="256"/>
        <v/>
      </c>
      <c r="DT47" s="126" t="str">
        <f ca="1">IFERROR(IF(VLOOKUP(DT$1,$A$7:$C$26,3,0),IF(ISNUMBER(DK47),SUMIFS('Stats Coachs'!$F$3:$F$29,'Stats Coachs'!$C$3:$C$29,VLOOKUP(DT$1,$A$7:$B$26,2,0)),""),""),"")</f>
        <v/>
      </c>
      <c r="DU47" s="83" t="str">
        <f t="shared" ca="1" si="257"/>
        <v/>
      </c>
      <c r="DV47" s="83" t="str">
        <f t="shared" ca="1" si="257"/>
        <v/>
      </c>
      <c r="DW47" s="83" t="str">
        <f t="shared" ca="1" si="257"/>
        <v/>
      </c>
      <c r="DX47" s="83" t="str">
        <f t="shared" ca="1" si="257"/>
        <v/>
      </c>
      <c r="DY47" s="83" t="str">
        <f t="shared" ca="1" si="257"/>
        <v/>
      </c>
      <c r="DZ47" s="83" t="str">
        <f t="shared" ca="1" si="257"/>
        <v/>
      </c>
      <c r="EA47" s="83" t="str">
        <f t="shared" ca="1" si="257"/>
        <v/>
      </c>
      <c r="EB47" s="83" t="str">
        <f t="shared" ca="1" si="257"/>
        <v/>
      </c>
      <c r="EC47" s="83" t="str">
        <f t="shared" ca="1" si="257"/>
        <v/>
      </c>
      <c r="ED47" s="126" t="str">
        <f ca="1">IFERROR(IF(VLOOKUP(ED$1,$A$7:$C$26,3,0),IF(ISNUMBER(DU47),SUMIFS('Stats Coachs'!$F$3:$F$29,'Stats Coachs'!$C$3:$C$29,VLOOKUP(ED$1,$A$7:$B$26,2,0)),""),""),"")</f>
        <v/>
      </c>
      <c r="EE47" s="83" t="str">
        <f t="shared" ca="1" si="258"/>
        <v/>
      </c>
      <c r="EF47" s="83" t="str">
        <f t="shared" ca="1" si="258"/>
        <v/>
      </c>
      <c r="EG47" s="83" t="str">
        <f t="shared" ca="1" si="258"/>
        <v/>
      </c>
      <c r="EH47" s="83" t="str">
        <f t="shared" ca="1" si="258"/>
        <v/>
      </c>
      <c r="EI47" s="83" t="str">
        <f t="shared" ca="1" si="258"/>
        <v/>
      </c>
      <c r="EJ47" s="83" t="str">
        <f t="shared" ca="1" si="258"/>
        <v/>
      </c>
      <c r="EK47" s="83" t="str">
        <f t="shared" ca="1" si="258"/>
        <v/>
      </c>
      <c r="EL47" s="83" t="str">
        <f t="shared" ca="1" si="258"/>
        <v/>
      </c>
      <c r="EM47" s="83" t="str">
        <f t="shared" ca="1" si="258"/>
        <v/>
      </c>
      <c r="EN47" s="126" t="str">
        <f ca="1">IFERROR(IF(VLOOKUP(EN$1,$A$7:$C$26,3,0),IF(ISNUMBER(EE47),SUMIFS('Stats Coachs'!$F$3:$F$29,'Stats Coachs'!$C$3:$C$29,VLOOKUP(EN$1,$A$7:$B$26,2,0)),""),""),"")</f>
        <v/>
      </c>
      <c r="EO47" s="83" t="str">
        <f t="shared" ca="1" si="259"/>
        <v/>
      </c>
      <c r="EP47" s="83" t="str">
        <f t="shared" ca="1" si="259"/>
        <v/>
      </c>
      <c r="EQ47" s="83" t="str">
        <f t="shared" ca="1" si="259"/>
        <v/>
      </c>
      <c r="ER47" s="83" t="str">
        <f t="shared" ca="1" si="259"/>
        <v/>
      </c>
      <c r="ES47" s="83" t="str">
        <f t="shared" ca="1" si="259"/>
        <v/>
      </c>
      <c r="ET47" s="83" t="str">
        <f t="shared" ca="1" si="259"/>
        <v/>
      </c>
      <c r="EU47" s="83" t="str">
        <f t="shared" ca="1" si="259"/>
        <v/>
      </c>
      <c r="EV47" s="83" t="str">
        <f t="shared" ca="1" si="259"/>
        <v/>
      </c>
      <c r="EW47" s="83" t="str">
        <f t="shared" ca="1" si="259"/>
        <v/>
      </c>
      <c r="EX47" s="126" t="str">
        <f ca="1">IFERROR(IF(VLOOKUP(EX$1,$A$7:$C$26,3,0),IF(ISNUMBER(EO47),SUMIFS('Stats Coachs'!$F$3:$F$29,'Stats Coachs'!$C$3:$C$29,VLOOKUP(EX$1,$A$7:$B$26,2,0)),""),""),"")</f>
        <v/>
      </c>
      <c r="EY47" s="83" t="str">
        <f t="shared" ca="1" si="260"/>
        <v/>
      </c>
      <c r="EZ47" s="83" t="str">
        <f t="shared" ca="1" si="260"/>
        <v/>
      </c>
      <c r="FA47" s="83" t="str">
        <f t="shared" ca="1" si="260"/>
        <v/>
      </c>
      <c r="FB47" s="83" t="str">
        <f t="shared" ca="1" si="260"/>
        <v/>
      </c>
      <c r="FC47" s="83" t="str">
        <f t="shared" ca="1" si="260"/>
        <v/>
      </c>
      <c r="FD47" s="83" t="str">
        <f t="shared" ca="1" si="260"/>
        <v/>
      </c>
      <c r="FE47" s="83" t="str">
        <f t="shared" ca="1" si="260"/>
        <v/>
      </c>
      <c r="FF47" s="83" t="str">
        <f t="shared" ca="1" si="260"/>
        <v/>
      </c>
      <c r="FG47" s="83" t="str">
        <f t="shared" ca="1" si="260"/>
        <v/>
      </c>
      <c r="FH47" s="126" t="str">
        <f ca="1">IFERROR(IF(VLOOKUP(FH$1,$A$7:$C$26,3,0),IF(ISNUMBER(EY47),SUMIFS('Stats Coachs'!$F$3:$F$29,'Stats Coachs'!$C$3:$C$29,VLOOKUP(FH$1,$A$7:$B$26,2,0)),""),""),"")</f>
        <v/>
      </c>
      <c r="FI47" s="83" t="str">
        <f t="shared" ca="1" si="261"/>
        <v/>
      </c>
      <c r="FJ47" s="83" t="str">
        <f t="shared" ca="1" si="261"/>
        <v/>
      </c>
      <c r="FK47" s="83" t="str">
        <f t="shared" ca="1" si="261"/>
        <v/>
      </c>
      <c r="FL47" s="83" t="str">
        <f t="shared" ca="1" si="261"/>
        <v/>
      </c>
      <c r="FM47" s="83" t="str">
        <f t="shared" ca="1" si="261"/>
        <v/>
      </c>
      <c r="FN47" s="83" t="str">
        <f t="shared" ca="1" si="261"/>
        <v/>
      </c>
      <c r="FO47" s="83" t="str">
        <f t="shared" ca="1" si="261"/>
        <v/>
      </c>
      <c r="FP47" s="83" t="str">
        <f t="shared" ca="1" si="261"/>
        <v/>
      </c>
      <c r="FQ47" s="83" t="str">
        <f t="shared" ca="1" si="261"/>
        <v/>
      </c>
      <c r="FR47" s="126" t="str">
        <f ca="1">IFERROR(IF(VLOOKUP(FR$1,$A$7:$C$26,3,0),IF(ISNUMBER(FI47),SUMIFS('Stats Coachs'!$F$3:$F$29,'Stats Coachs'!$C$3:$C$29,VLOOKUP(FR$1,$A$7:$B$26,2,0)),""),""),"")</f>
        <v/>
      </c>
      <c r="FS47" s="83" t="str">
        <f t="shared" ca="1" si="262"/>
        <v/>
      </c>
      <c r="FT47" s="83" t="str">
        <f t="shared" ca="1" si="262"/>
        <v/>
      </c>
      <c r="FU47" s="83" t="str">
        <f t="shared" ca="1" si="262"/>
        <v/>
      </c>
      <c r="FV47" s="83" t="str">
        <f t="shared" ca="1" si="262"/>
        <v/>
      </c>
      <c r="FW47" s="83" t="str">
        <f t="shared" ca="1" si="262"/>
        <v/>
      </c>
      <c r="FX47" s="83" t="str">
        <f t="shared" ca="1" si="262"/>
        <v/>
      </c>
      <c r="FY47" s="83" t="str">
        <f t="shared" ca="1" si="262"/>
        <v/>
      </c>
      <c r="FZ47" s="83" t="str">
        <f t="shared" ca="1" si="262"/>
        <v/>
      </c>
      <c r="GA47" s="83" t="str">
        <f t="shared" ca="1" si="262"/>
        <v/>
      </c>
      <c r="GB47" s="126" t="str">
        <f ca="1">IFERROR(IF(VLOOKUP(GB$1,$A$7:$C$26,3,0),IF(ISNUMBER(FS47),SUMIFS('Stats Coachs'!$F$3:$F$29,'Stats Coachs'!$C$3:$C$29,VLOOKUP(GB$1,$A$7:$B$26,2,0)),""),""),"")</f>
        <v/>
      </c>
      <c r="GC47" s="83">
        <f t="shared" ca="1" si="263"/>
        <v>2</v>
      </c>
      <c r="GD47" s="83">
        <f t="shared" ca="1" si="263"/>
        <v>1</v>
      </c>
      <c r="GE47" s="83">
        <f t="shared" ca="1" si="263"/>
        <v>1</v>
      </c>
      <c r="GF47" s="83">
        <f t="shared" ca="1" si="263"/>
        <v>120</v>
      </c>
      <c r="GG47" s="83">
        <f t="shared" ca="1" si="263"/>
        <v>60</v>
      </c>
      <c r="GH47" s="83">
        <f t="shared" ca="1" si="263"/>
        <v>1</v>
      </c>
      <c r="GI47" s="83">
        <f t="shared" ca="1" si="263"/>
        <v>0</v>
      </c>
      <c r="GJ47" s="83">
        <f t="shared" ca="1" si="263"/>
        <v>1</v>
      </c>
      <c r="GK47" s="83">
        <f t="shared" ca="1" si="263"/>
        <v>0</v>
      </c>
      <c r="GL47" s="126">
        <f ca="1">IFERROR(IF(VLOOKUP(GL$1,$A$7:$C$26,3,0),IF(ISNUMBER(GC47),SUMIFS('Stats Coachs'!$F$3:$F$29,'Stats Coachs'!$C$3:$C$29,VLOOKUP(GL$1,$A$7:$B$26,2,0)),""),""),"")</f>
        <v>22</v>
      </c>
      <c r="GM47" s="83">
        <f t="shared" ca="1" si="264"/>
        <v>15</v>
      </c>
      <c r="GN47" s="83">
        <f t="shared" ca="1" si="264"/>
        <v>12</v>
      </c>
      <c r="GO47" s="83">
        <f t="shared" ca="1" si="264"/>
        <v>3</v>
      </c>
      <c r="GP47" s="83">
        <f t="shared" ca="1" si="264"/>
        <v>1110</v>
      </c>
      <c r="GQ47" s="83">
        <f t="shared" ca="1" si="264"/>
        <v>74</v>
      </c>
      <c r="GR47" s="83">
        <f t="shared" ca="1" si="264"/>
        <v>2</v>
      </c>
      <c r="GS47" s="83">
        <f t="shared" ca="1" si="264"/>
        <v>2</v>
      </c>
      <c r="GT47" s="83">
        <f t="shared" ca="1" si="264"/>
        <v>1</v>
      </c>
      <c r="GU47" s="83">
        <f t="shared" ca="1" si="264"/>
        <v>0</v>
      </c>
      <c r="GV47" s="126">
        <f ca="1">IFERROR(IF(VLOOKUP(GV$1,$A$7:$C$26,3,0),IF(ISNUMBER(GM47),SUMIFS('Stats Coachs'!$F$3:$F$29,'Stats Coachs'!$C$3:$C$29,VLOOKUP(GV$1,$A$7:$B$26,2,0)),""),""),"")</f>
        <v>22</v>
      </c>
      <c r="GW47" s="83">
        <f t="shared" ca="1" si="265"/>
        <v>11</v>
      </c>
      <c r="GX47" s="83">
        <f t="shared" ca="1" si="265"/>
        <v>10</v>
      </c>
      <c r="GY47" s="83">
        <f t="shared" ca="1" si="265"/>
        <v>1</v>
      </c>
      <c r="GZ47" s="83">
        <f t="shared" ca="1" si="265"/>
        <v>885</v>
      </c>
      <c r="HA47" s="83" t="str">
        <f t="shared" ca="1" si="265"/>
        <v>80.5</v>
      </c>
      <c r="HB47" s="83">
        <f t="shared" ca="1" si="265"/>
        <v>2</v>
      </c>
      <c r="HC47" s="83">
        <f t="shared" ca="1" si="265"/>
        <v>2</v>
      </c>
      <c r="HD47" s="83">
        <f t="shared" ca="1" si="265"/>
        <v>0</v>
      </c>
      <c r="HE47" s="83">
        <f t="shared" ca="1" si="265"/>
        <v>0</v>
      </c>
      <c r="HF47" s="126">
        <f ca="1">IFERROR(IF(VLOOKUP(HF$1,$A$7:$C$26,3,0),IF(ISNUMBER(GW47),SUMIFS('Stats Coachs'!$F$3:$F$29,'Stats Coachs'!$C$3:$C$29,VLOOKUP(HF$1,$A$7:$B$26,2,0)),""),""),"")</f>
        <v>21</v>
      </c>
      <c r="HG47" s="83" t="str">
        <f t="shared" ca="1" si="266"/>
        <v/>
      </c>
      <c r="HH47" s="83" t="str">
        <f t="shared" ca="1" si="266"/>
        <v/>
      </c>
      <c r="HI47" s="83" t="str">
        <f t="shared" ca="1" si="266"/>
        <v/>
      </c>
      <c r="HJ47" s="83" t="str">
        <f t="shared" ca="1" si="266"/>
        <v/>
      </c>
      <c r="HK47" s="83" t="str">
        <f t="shared" ca="1" si="266"/>
        <v/>
      </c>
      <c r="HL47" s="83" t="str">
        <f t="shared" ca="1" si="266"/>
        <v/>
      </c>
      <c r="HM47" s="83" t="str">
        <f t="shared" ca="1" si="266"/>
        <v/>
      </c>
      <c r="HN47" s="83" t="str">
        <f t="shared" ca="1" si="266"/>
        <v/>
      </c>
      <c r="HO47" s="83" t="str">
        <f t="shared" ca="1" si="266"/>
        <v/>
      </c>
      <c r="HP47" s="126" t="str">
        <f ca="1">IFERROR(IF(VLOOKUP(HP$1,$A$7:$C$26,3,0),IF(ISNUMBER(HG47),SUMIFS('Stats Coachs'!$F$3:$F$29,'Stats Coachs'!$C$3:$C$29,VLOOKUP(HP$1,$A$7:$B$26,2,0)),""),""),"")</f>
        <v/>
      </c>
      <c r="HQ47" s="83" t="str">
        <f t="shared" ca="1" si="267"/>
        <v/>
      </c>
      <c r="HR47" s="83" t="str">
        <f t="shared" ca="1" si="267"/>
        <v/>
      </c>
      <c r="HS47" s="83" t="str">
        <f t="shared" ca="1" si="267"/>
        <v/>
      </c>
      <c r="HT47" s="83" t="str">
        <f t="shared" ca="1" si="267"/>
        <v/>
      </c>
      <c r="HU47" s="83" t="str">
        <f t="shared" ca="1" si="267"/>
        <v/>
      </c>
      <c r="HV47" s="83" t="str">
        <f t="shared" ca="1" si="267"/>
        <v/>
      </c>
      <c r="HW47" s="83" t="str">
        <f t="shared" ca="1" si="267"/>
        <v/>
      </c>
      <c r="HX47" s="83" t="str">
        <f t="shared" ca="1" si="267"/>
        <v/>
      </c>
      <c r="HY47" s="83" t="str">
        <f t="shared" ca="1" si="267"/>
        <v/>
      </c>
      <c r="HZ47" s="126" t="str">
        <f ca="1">IFERROR(IF(VLOOKUP(HZ$1,$A$7:$C$26,3,0),IF(ISNUMBER(HQ47),SUMIFS('Stats Coachs'!$F$3:$F$29,'Stats Coachs'!$C$3:$C$29,VLOOKUP(HZ$1,$A$7:$B$26,2,0)),""),""),"")</f>
        <v/>
      </c>
      <c r="IA47" s="83" t="str">
        <f t="shared" ca="1" si="268"/>
        <v/>
      </c>
      <c r="IB47" s="83" t="str">
        <f t="shared" ca="1" si="268"/>
        <v/>
      </c>
      <c r="IC47" s="83" t="str">
        <f t="shared" ca="1" si="268"/>
        <v/>
      </c>
      <c r="ID47" s="83" t="str">
        <f t="shared" ca="1" si="268"/>
        <v/>
      </c>
      <c r="IE47" s="83" t="str">
        <f t="shared" ca="1" si="268"/>
        <v/>
      </c>
      <c r="IF47" s="83" t="str">
        <f t="shared" ca="1" si="268"/>
        <v/>
      </c>
      <c r="IG47" s="83" t="str">
        <f t="shared" ca="1" si="268"/>
        <v/>
      </c>
      <c r="IH47" s="83" t="str">
        <f t="shared" ca="1" si="268"/>
        <v/>
      </c>
      <c r="II47" s="83" t="str">
        <f t="shared" ca="1" si="268"/>
        <v/>
      </c>
      <c r="IJ47" s="126" t="str">
        <f ca="1">IFERROR(IF(VLOOKUP(IJ$1,$A$7:$C$26,3,0),IF(ISNUMBER(IA47),SUMIFS('Stats Coachs'!$F$3:$F$29,'Stats Coachs'!$C$3:$C$29,VLOOKUP(IJ$1,$A$7:$B$26,2,0)),""),""),"")</f>
        <v/>
      </c>
    </row>
    <row r="48" spans="5:244" x14ac:dyDescent="0.2">
      <c r="E48" s="83">
        <v>45</v>
      </c>
      <c r="F48" s="86" t="str">
        <f t="shared" ca="1" si="247"/>
        <v>Sofiane</v>
      </c>
      <c r="G48" s="83">
        <f t="shared" ca="1" si="170"/>
        <v>51</v>
      </c>
      <c r="H48" s="83">
        <f t="shared" ca="1" si="170"/>
        <v>30</v>
      </c>
      <c r="I48" s="83">
        <f t="shared" ca="1" si="170"/>
        <v>21</v>
      </c>
      <c r="J48" s="117">
        <f t="shared" ca="1" si="170"/>
        <v>2655</v>
      </c>
      <c r="K48" s="87">
        <f t="shared" ca="1" si="171"/>
        <v>52</v>
      </c>
      <c r="L48" s="83">
        <f t="shared" ca="1" si="172"/>
        <v>7</v>
      </c>
      <c r="M48" s="83">
        <f t="shared" ca="1" si="172"/>
        <v>4</v>
      </c>
      <c r="N48" s="83">
        <f t="shared" ca="1" si="172"/>
        <v>0</v>
      </c>
      <c r="O48" s="83">
        <f t="shared" ca="1" si="172"/>
        <v>0</v>
      </c>
      <c r="P48" s="114">
        <f t="shared" ca="1" si="173"/>
        <v>0.11670480549199085</v>
      </c>
      <c r="Q48" s="83">
        <f t="shared" ca="1" si="174"/>
        <v>5</v>
      </c>
      <c r="R48" s="114">
        <f t="shared" ca="1" si="175"/>
        <v>0.47663551401869159</v>
      </c>
      <c r="T48" s="88">
        <f ca="1">RANK(V48,$V$4:$V$98,0)+COUNTIFS($V$4:$V48,V48)-1</f>
        <v>43</v>
      </c>
      <c r="U48" s="84" t="str">
        <f>Listes!X48</f>
        <v>Jay</v>
      </c>
      <c r="V48" s="89" cm="1">
        <f t="array" aca="1" ref="V48" ca="1">INDEX($W48:$AG48,$C$2)</f>
        <v>55</v>
      </c>
      <c r="W48" s="83">
        <f t="shared" ca="1" si="245"/>
        <v>55</v>
      </c>
      <c r="X48" s="83">
        <f t="shared" ca="1" si="245"/>
        <v>45</v>
      </c>
      <c r="Y48" s="83">
        <f t="shared" ca="1" si="245"/>
        <v>10</v>
      </c>
      <c r="Z48" s="83">
        <f t="shared" ca="1" si="245"/>
        <v>4090</v>
      </c>
      <c r="AA48" s="90">
        <f t="shared" ca="1" si="146"/>
        <v>74.36363636363636</v>
      </c>
      <c r="AB48" s="83">
        <f t="shared" ca="1" si="246"/>
        <v>1</v>
      </c>
      <c r="AC48" s="83">
        <f t="shared" ca="1" si="246"/>
        <v>8</v>
      </c>
      <c r="AD48" s="83">
        <f t="shared" ca="1" si="246"/>
        <v>0</v>
      </c>
      <c r="AE48" s="83">
        <f t="shared" ca="1" si="246"/>
        <v>0</v>
      </c>
      <c r="AF48" s="116">
        <f t="shared" ca="1" si="244"/>
        <v>0.12585812356979406</v>
      </c>
      <c r="AG48" s="85">
        <f t="shared" ca="1" si="178"/>
        <v>5</v>
      </c>
      <c r="AH48" s="126">
        <f t="shared" ca="1" si="179"/>
        <v>117</v>
      </c>
      <c r="AI48" s="83" t="str">
        <f t="shared" ca="1" si="248"/>
        <v/>
      </c>
      <c r="AJ48" s="83" t="str">
        <f t="shared" ca="1" si="248"/>
        <v/>
      </c>
      <c r="AK48" s="83" t="str">
        <f t="shared" ca="1" si="248"/>
        <v/>
      </c>
      <c r="AL48" s="83" t="str">
        <f t="shared" ca="1" si="248"/>
        <v/>
      </c>
      <c r="AM48" s="83" t="str">
        <f t="shared" ca="1" si="248"/>
        <v/>
      </c>
      <c r="AN48" s="83" t="str">
        <f t="shared" ca="1" si="248"/>
        <v/>
      </c>
      <c r="AO48" s="83" t="str">
        <f t="shared" ca="1" si="248"/>
        <v/>
      </c>
      <c r="AP48" s="83" t="str">
        <f t="shared" ca="1" si="248"/>
        <v/>
      </c>
      <c r="AQ48" s="83" t="str">
        <f t="shared" ca="1" si="248"/>
        <v/>
      </c>
      <c r="AR48" s="126" t="str">
        <f ca="1">IFERROR(IF(VLOOKUP(AR$1,$A$6:$C$26,3,0),IF(ISNUMBER(AI48),SUMIFS('Stats Coachs'!$F$2:$F$29,'Stats Coachs'!$C$2:$C$29,VLOOKUP(AR$1,$A$6:$B$26,2,0)),""),""),"")</f>
        <v/>
      </c>
      <c r="AS48" s="83" t="str">
        <f t="shared" ca="1" si="249"/>
        <v/>
      </c>
      <c r="AT48" s="83" t="str">
        <f t="shared" ca="1" si="249"/>
        <v/>
      </c>
      <c r="AU48" s="83" t="str">
        <f t="shared" ca="1" si="249"/>
        <v/>
      </c>
      <c r="AV48" s="83" t="str">
        <f t="shared" ca="1" si="249"/>
        <v/>
      </c>
      <c r="AW48" s="83" t="str">
        <f t="shared" ca="1" si="249"/>
        <v/>
      </c>
      <c r="AX48" s="83" t="str">
        <f t="shared" ca="1" si="249"/>
        <v/>
      </c>
      <c r="AY48" s="83" t="str">
        <f t="shared" ca="1" si="249"/>
        <v/>
      </c>
      <c r="AZ48" s="83" t="str">
        <f t="shared" ca="1" si="249"/>
        <v/>
      </c>
      <c r="BA48" s="83" t="str">
        <f t="shared" ca="1" si="249"/>
        <v/>
      </c>
      <c r="BB48" s="126" t="str">
        <f ca="1">IFERROR(IF(VLOOKUP(BB$1,$A$7:$C$26,3,0),IF(ISNUMBER(AS48),SUMIFS('Stats Coachs'!$F$3:$F$29,'Stats Coachs'!$C$3:$C$29,VLOOKUP(BB$1,$A$7:$B$26,2,0)),""),""),"")</f>
        <v/>
      </c>
      <c r="BC48" s="83" t="str">
        <f t="shared" ca="1" si="250"/>
        <v/>
      </c>
      <c r="BD48" s="83" t="str">
        <f t="shared" ca="1" si="250"/>
        <v/>
      </c>
      <c r="BE48" s="83" t="str">
        <f t="shared" ca="1" si="250"/>
        <v/>
      </c>
      <c r="BF48" s="83" t="str">
        <f t="shared" ca="1" si="250"/>
        <v/>
      </c>
      <c r="BG48" s="83" t="str">
        <f t="shared" ca="1" si="250"/>
        <v/>
      </c>
      <c r="BH48" s="83" t="str">
        <f t="shared" ca="1" si="250"/>
        <v/>
      </c>
      <c r="BI48" s="83" t="str">
        <f t="shared" ca="1" si="250"/>
        <v/>
      </c>
      <c r="BJ48" s="83" t="str">
        <f t="shared" ca="1" si="250"/>
        <v/>
      </c>
      <c r="BK48" s="83" t="str">
        <f t="shared" ca="1" si="250"/>
        <v/>
      </c>
      <c r="BL48" s="126" t="str">
        <f ca="1">IFERROR(IF(VLOOKUP(BL$1,$A$7:$C$26,3,0),IF(ISNUMBER(BC48),SUMIFS('Stats Coachs'!$F$3:$F$29,'Stats Coachs'!$C$3:$C$29,VLOOKUP(BL$1,$A$7:$B$26,2,0)),""),""),"")</f>
        <v/>
      </c>
      <c r="BM48" s="83" t="str">
        <f t="shared" ca="1" si="251"/>
        <v/>
      </c>
      <c r="BN48" s="83" t="str">
        <f t="shared" ca="1" si="251"/>
        <v/>
      </c>
      <c r="BO48" s="83" t="str">
        <f t="shared" ca="1" si="251"/>
        <v/>
      </c>
      <c r="BP48" s="83" t="str">
        <f t="shared" ca="1" si="251"/>
        <v/>
      </c>
      <c r="BQ48" s="83" t="str">
        <f t="shared" ca="1" si="251"/>
        <v/>
      </c>
      <c r="BR48" s="83" t="str">
        <f t="shared" ca="1" si="251"/>
        <v/>
      </c>
      <c r="BS48" s="83" t="str">
        <f t="shared" ca="1" si="251"/>
        <v/>
      </c>
      <c r="BT48" s="83" t="str">
        <f t="shared" ca="1" si="251"/>
        <v/>
      </c>
      <c r="BU48" s="83" t="str">
        <f t="shared" ca="1" si="251"/>
        <v/>
      </c>
      <c r="BV48" s="126" t="str">
        <f ca="1">IFERROR(IF(VLOOKUP(BV$1,$A$7:$C$26,3,0),IF(ISNUMBER(BM48),SUMIFS('Stats Coachs'!$F$3:$F$29,'Stats Coachs'!$C$3:$C$29,VLOOKUP(BV$1,$A$7:$B$26,2,0)),""),""),"")</f>
        <v/>
      </c>
      <c r="BW48" s="83" t="str">
        <f t="shared" ca="1" si="252"/>
        <v/>
      </c>
      <c r="BX48" s="83" t="str">
        <f t="shared" ca="1" si="252"/>
        <v/>
      </c>
      <c r="BY48" s="83" t="str">
        <f t="shared" ca="1" si="252"/>
        <v/>
      </c>
      <c r="BZ48" s="83" t="str">
        <f t="shared" ca="1" si="252"/>
        <v/>
      </c>
      <c r="CA48" s="83" t="str">
        <f t="shared" ca="1" si="252"/>
        <v/>
      </c>
      <c r="CB48" s="83" t="str">
        <f t="shared" ca="1" si="252"/>
        <v/>
      </c>
      <c r="CC48" s="83" t="str">
        <f t="shared" ca="1" si="252"/>
        <v/>
      </c>
      <c r="CD48" s="83" t="str">
        <f t="shared" ca="1" si="252"/>
        <v/>
      </c>
      <c r="CE48" s="83" t="str">
        <f t="shared" ca="1" si="252"/>
        <v/>
      </c>
      <c r="CF48" s="126" t="str">
        <f ca="1">IFERROR(IF(VLOOKUP(CF$1,$A$7:$C$26,3,0),IF(ISNUMBER(BW48),SUMIFS('Stats Coachs'!$F$3:$F$29,'Stats Coachs'!$C$3:$C$29,VLOOKUP(CF$1,$A$7:$B$26,2,0)),""),""),"")</f>
        <v/>
      </c>
      <c r="CG48" s="83" t="str">
        <f t="shared" ca="1" si="253"/>
        <v/>
      </c>
      <c r="CH48" s="83" t="str">
        <f t="shared" ca="1" si="253"/>
        <v/>
      </c>
      <c r="CI48" s="83" t="str">
        <f t="shared" ca="1" si="253"/>
        <v/>
      </c>
      <c r="CJ48" s="83" t="str">
        <f t="shared" ca="1" si="253"/>
        <v/>
      </c>
      <c r="CK48" s="83" t="str">
        <f t="shared" ca="1" si="253"/>
        <v/>
      </c>
      <c r="CL48" s="83" t="str">
        <f t="shared" ca="1" si="253"/>
        <v/>
      </c>
      <c r="CM48" s="83" t="str">
        <f t="shared" ca="1" si="253"/>
        <v/>
      </c>
      <c r="CN48" s="83" t="str">
        <f t="shared" ca="1" si="253"/>
        <v/>
      </c>
      <c r="CO48" s="83" t="str">
        <f t="shared" ca="1" si="253"/>
        <v/>
      </c>
      <c r="CP48" s="126" t="str">
        <f ca="1">IFERROR(IF(VLOOKUP(CP$1,$A$7:$C$26,3,0),IF(ISNUMBER(CG48),SUMIFS('Stats Coachs'!$F$3:$F$29,'Stats Coachs'!$C$3:$C$29,VLOOKUP(CP$1,$A$7:$B$26,2,0)),""),""),"")</f>
        <v/>
      </c>
      <c r="CQ48" s="83" t="str">
        <f t="shared" ca="1" si="254"/>
        <v/>
      </c>
      <c r="CR48" s="83" t="str">
        <f t="shared" ca="1" si="254"/>
        <v/>
      </c>
      <c r="CS48" s="83" t="str">
        <f t="shared" ca="1" si="254"/>
        <v/>
      </c>
      <c r="CT48" s="83" t="str">
        <f t="shared" ca="1" si="254"/>
        <v/>
      </c>
      <c r="CU48" s="83" t="str">
        <f t="shared" ca="1" si="254"/>
        <v/>
      </c>
      <c r="CV48" s="83" t="str">
        <f t="shared" ca="1" si="254"/>
        <v/>
      </c>
      <c r="CW48" s="83" t="str">
        <f t="shared" ca="1" si="254"/>
        <v/>
      </c>
      <c r="CX48" s="83" t="str">
        <f t="shared" ca="1" si="254"/>
        <v/>
      </c>
      <c r="CY48" s="83" t="str">
        <f t="shared" ca="1" si="254"/>
        <v/>
      </c>
      <c r="CZ48" s="126" t="str">
        <f ca="1">IFERROR(IF(VLOOKUP(CZ$1,$A$7:$C$26,3,0),IF(ISNUMBER(CQ48),SUMIFS('Stats Coachs'!$F$3:$F$29,'Stats Coachs'!$C$3:$C$29,VLOOKUP(CZ$1,$A$7:$B$26,2,0)),""),""),"")</f>
        <v/>
      </c>
      <c r="DA48" s="83" t="str">
        <f t="shared" ca="1" si="255"/>
        <v/>
      </c>
      <c r="DB48" s="83" t="str">
        <f t="shared" ca="1" si="255"/>
        <v/>
      </c>
      <c r="DC48" s="83" t="str">
        <f t="shared" ca="1" si="255"/>
        <v/>
      </c>
      <c r="DD48" s="83" t="str">
        <f t="shared" ca="1" si="255"/>
        <v/>
      </c>
      <c r="DE48" s="83" t="str">
        <f t="shared" ca="1" si="255"/>
        <v/>
      </c>
      <c r="DF48" s="83" t="str">
        <f t="shared" ca="1" si="255"/>
        <v/>
      </c>
      <c r="DG48" s="83" t="str">
        <f t="shared" ca="1" si="255"/>
        <v/>
      </c>
      <c r="DH48" s="83" t="str">
        <f t="shared" ca="1" si="255"/>
        <v/>
      </c>
      <c r="DI48" s="83" t="str">
        <f t="shared" ca="1" si="255"/>
        <v/>
      </c>
      <c r="DJ48" s="126" t="str">
        <f ca="1">IFERROR(IF(VLOOKUP(DJ$1,$A$7:$C$26,3,0),IF(ISNUMBER(DA48),SUMIFS('Stats Coachs'!$F$3:$F$29,'Stats Coachs'!$C$3:$C$29,VLOOKUP(DJ$1,$A$7:$B$26,2,0)),""),""),"")</f>
        <v/>
      </c>
      <c r="DK48" s="83" t="str">
        <f t="shared" ca="1" si="256"/>
        <v/>
      </c>
      <c r="DL48" s="83" t="str">
        <f t="shared" ca="1" si="256"/>
        <v/>
      </c>
      <c r="DM48" s="83" t="str">
        <f t="shared" ca="1" si="256"/>
        <v/>
      </c>
      <c r="DN48" s="83" t="str">
        <f t="shared" ca="1" si="256"/>
        <v/>
      </c>
      <c r="DO48" s="83" t="str">
        <f t="shared" ca="1" si="256"/>
        <v/>
      </c>
      <c r="DP48" s="83" t="str">
        <f t="shared" ca="1" si="256"/>
        <v/>
      </c>
      <c r="DQ48" s="83" t="str">
        <f t="shared" ca="1" si="256"/>
        <v/>
      </c>
      <c r="DR48" s="83" t="str">
        <f t="shared" ca="1" si="256"/>
        <v/>
      </c>
      <c r="DS48" s="83" t="str">
        <f t="shared" ca="1" si="256"/>
        <v/>
      </c>
      <c r="DT48" s="126" t="str">
        <f ca="1">IFERROR(IF(VLOOKUP(DT$1,$A$7:$C$26,3,0),IF(ISNUMBER(DK48),SUMIFS('Stats Coachs'!$F$3:$F$29,'Stats Coachs'!$C$3:$C$29,VLOOKUP(DT$1,$A$7:$B$26,2,0)),""),""),"")</f>
        <v/>
      </c>
      <c r="DU48" s="83" t="str">
        <f t="shared" ca="1" si="257"/>
        <v/>
      </c>
      <c r="DV48" s="83" t="str">
        <f t="shared" ca="1" si="257"/>
        <v/>
      </c>
      <c r="DW48" s="83" t="str">
        <f t="shared" ca="1" si="257"/>
        <v/>
      </c>
      <c r="DX48" s="83" t="str">
        <f t="shared" ca="1" si="257"/>
        <v/>
      </c>
      <c r="DY48" s="83" t="str">
        <f t="shared" ca="1" si="257"/>
        <v/>
      </c>
      <c r="DZ48" s="83" t="str">
        <f t="shared" ca="1" si="257"/>
        <v/>
      </c>
      <c r="EA48" s="83" t="str">
        <f t="shared" ca="1" si="257"/>
        <v/>
      </c>
      <c r="EB48" s="83" t="str">
        <f t="shared" ca="1" si="257"/>
        <v/>
      </c>
      <c r="EC48" s="83" t="str">
        <f t="shared" ca="1" si="257"/>
        <v/>
      </c>
      <c r="ED48" s="126" t="str">
        <f ca="1">IFERROR(IF(VLOOKUP(ED$1,$A$7:$C$26,3,0),IF(ISNUMBER(DU48),SUMIFS('Stats Coachs'!$F$3:$F$29,'Stats Coachs'!$C$3:$C$29,VLOOKUP(ED$1,$A$7:$B$26,2,0)),""),""),"")</f>
        <v/>
      </c>
      <c r="EE48" s="83" t="str">
        <f t="shared" ca="1" si="258"/>
        <v/>
      </c>
      <c r="EF48" s="83" t="str">
        <f t="shared" ca="1" si="258"/>
        <v/>
      </c>
      <c r="EG48" s="83" t="str">
        <f t="shared" ca="1" si="258"/>
        <v/>
      </c>
      <c r="EH48" s="83" t="str">
        <f t="shared" ca="1" si="258"/>
        <v/>
      </c>
      <c r="EI48" s="83" t="str">
        <f t="shared" ca="1" si="258"/>
        <v/>
      </c>
      <c r="EJ48" s="83" t="str">
        <f t="shared" ca="1" si="258"/>
        <v/>
      </c>
      <c r="EK48" s="83" t="str">
        <f t="shared" ca="1" si="258"/>
        <v/>
      </c>
      <c r="EL48" s="83" t="str">
        <f t="shared" ca="1" si="258"/>
        <v/>
      </c>
      <c r="EM48" s="83" t="str">
        <f t="shared" ca="1" si="258"/>
        <v/>
      </c>
      <c r="EN48" s="126" t="str">
        <f ca="1">IFERROR(IF(VLOOKUP(EN$1,$A$7:$C$26,3,0),IF(ISNUMBER(EE48),SUMIFS('Stats Coachs'!$F$3:$F$29,'Stats Coachs'!$C$3:$C$29,VLOOKUP(EN$1,$A$7:$B$26,2,0)),""),""),"")</f>
        <v/>
      </c>
      <c r="EO48" s="83" t="str">
        <f t="shared" ca="1" si="259"/>
        <v/>
      </c>
      <c r="EP48" s="83" t="str">
        <f t="shared" ca="1" si="259"/>
        <v/>
      </c>
      <c r="EQ48" s="83" t="str">
        <f t="shared" ca="1" si="259"/>
        <v/>
      </c>
      <c r="ER48" s="83" t="str">
        <f t="shared" ca="1" si="259"/>
        <v/>
      </c>
      <c r="ES48" s="83" t="str">
        <f t="shared" ca="1" si="259"/>
        <v/>
      </c>
      <c r="ET48" s="83" t="str">
        <f t="shared" ca="1" si="259"/>
        <v/>
      </c>
      <c r="EU48" s="83" t="str">
        <f t="shared" ca="1" si="259"/>
        <v/>
      </c>
      <c r="EV48" s="83" t="str">
        <f t="shared" ca="1" si="259"/>
        <v/>
      </c>
      <c r="EW48" s="83" t="str">
        <f t="shared" ca="1" si="259"/>
        <v/>
      </c>
      <c r="EX48" s="126" t="str">
        <f ca="1">IFERROR(IF(VLOOKUP(EX$1,$A$7:$C$26,3,0),IF(ISNUMBER(EO48),SUMIFS('Stats Coachs'!$F$3:$F$29,'Stats Coachs'!$C$3:$C$29,VLOOKUP(EX$1,$A$7:$B$26,2,0)),""),""),"")</f>
        <v/>
      </c>
      <c r="EY48" s="83">
        <f t="shared" ca="1" si="260"/>
        <v>6</v>
      </c>
      <c r="EZ48" s="83">
        <f t="shared" ca="1" si="260"/>
        <v>5</v>
      </c>
      <c r="FA48" s="83">
        <f t="shared" ca="1" si="260"/>
        <v>1</v>
      </c>
      <c r="FB48" s="83">
        <f t="shared" ca="1" si="260"/>
        <v>370</v>
      </c>
      <c r="FC48" s="83" t="str">
        <f t="shared" ca="1" si="260"/>
        <v>61.5</v>
      </c>
      <c r="FD48" s="83">
        <f t="shared" ca="1" si="260"/>
        <v>0</v>
      </c>
      <c r="FE48" s="83">
        <f t="shared" ca="1" si="260"/>
        <v>1</v>
      </c>
      <c r="FF48" s="83">
        <f t="shared" ca="1" si="260"/>
        <v>0</v>
      </c>
      <c r="FG48" s="83">
        <f t="shared" ca="1" si="260"/>
        <v>0</v>
      </c>
      <c r="FH48" s="126">
        <f ca="1">IFERROR(IF(VLOOKUP(FH$1,$A$7:$C$26,3,0),IF(ISNUMBER(EY48),SUMIFS('Stats Coachs'!$F$3:$F$29,'Stats Coachs'!$C$3:$C$29,VLOOKUP(FH$1,$A$7:$B$26,2,0)),""),""),"")</f>
        <v>27</v>
      </c>
      <c r="FI48" s="83" t="str">
        <f t="shared" ca="1" si="261"/>
        <v/>
      </c>
      <c r="FJ48" s="83" t="str">
        <f t="shared" ca="1" si="261"/>
        <v/>
      </c>
      <c r="FK48" s="83" t="str">
        <f t="shared" ca="1" si="261"/>
        <v/>
      </c>
      <c r="FL48" s="83" t="str">
        <f t="shared" ca="1" si="261"/>
        <v/>
      </c>
      <c r="FM48" s="83" t="str">
        <f t="shared" ca="1" si="261"/>
        <v/>
      </c>
      <c r="FN48" s="83" t="str">
        <f t="shared" ca="1" si="261"/>
        <v/>
      </c>
      <c r="FO48" s="83" t="str">
        <f t="shared" ca="1" si="261"/>
        <v/>
      </c>
      <c r="FP48" s="83" t="str">
        <f t="shared" ca="1" si="261"/>
        <v/>
      </c>
      <c r="FQ48" s="83" t="str">
        <f t="shared" ca="1" si="261"/>
        <v/>
      </c>
      <c r="FR48" s="126" t="str">
        <f ca="1">IFERROR(IF(VLOOKUP(FR$1,$A$7:$C$26,3,0),IF(ISNUMBER(FI48),SUMIFS('Stats Coachs'!$F$3:$F$29,'Stats Coachs'!$C$3:$C$29,VLOOKUP(FR$1,$A$7:$B$26,2,0)),""),""),"")</f>
        <v/>
      </c>
      <c r="FS48" s="83">
        <f t="shared" ca="1" si="262"/>
        <v>8</v>
      </c>
      <c r="FT48" s="83">
        <f t="shared" ca="1" si="262"/>
        <v>6</v>
      </c>
      <c r="FU48" s="83">
        <f t="shared" ca="1" si="262"/>
        <v>2</v>
      </c>
      <c r="FV48" s="83">
        <f t="shared" ca="1" si="262"/>
        <v>560</v>
      </c>
      <c r="FW48" s="83">
        <f t="shared" ca="1" si="262"/>
        <v>70</v>
      </c>
      <c r="FX48" s="83">
        <f t="shared" ca="1" si="262"/>
        <v>0</v>
      </c>
      <c r="FY48" s="83">
        <f t="shared" ca="1" si="262"/>
        <v>0</v>
      </c>
      <c r="FZ48" s="83">
        <f t="shared" ca="1" si="262"/>
        <v>0</v>
      </c>
      <c r="GA48" s="83">
        <f t="shared" ca="1" si="262"/>
        <v>0</v>
      </c>
      <c r="GB48" s="126">
        <f ca="1">IFERROR(IF(VLOOKUP(GB$1,$A$7:$C$26,3,0),IF(ISNUMBER(FS48),SUMIFS('Stats Coachs'!$F$3:$F$29,'Stats Coachs'!$C$3:$C$29,VLOOKUP(GB$1,$A$7:$B$26,2,0)),""),""),"")</f>
        <v>25</v>
      </c>
      <c r="GC48" s="83">
        <f t="shared" ca="1" si="263"/>
        <v>19</v>
      </c>
      <c r="GD48" s="83">
        <f t="shared" ca="1" si="263"/>
        <v>17</v>
      </c>
      <c r="GE48" s="83">
        <f t="shared" ca="1" si="263"/>
        <v>2</v>
      </c>
      <c r="GF48" s="83">
        <f t="shared" ca="1" si="263"/>
        <v>1545</v>
      </c>
      <c r="GG48" s="83" t="str">
        <f t="shared" ca="1" si="263"/>
        <v>81.5</v>
      </c>
      <c r="GH48" s="83">
        <f t="shared" ca="1" si="263"/>
        <v>0</v>
      </c>
      <c r="GI48" s="83">
        <f t="shared" ca="1" si="263"/>
        <v>5</v>
      </c>
      <c r="GJ48" s="83">
        <f t="shared" ca="1" si="263"/>
        <v>0</v>
      </c>
      <c r="GK48" s="83">
        <f t="shared" ca="1" si="263"/>
        <v>0</v>
      </c>
      <c r="GL48" s="126">
        <f ca="1">IFERROR(IF(VLOOKUP(GL$1,$A$7:$C$26,3,0),IF(ISNUMBER(GC48),SUMIFS('Stats Coachs'!$F$3:$F$29,'Stats Coachs'!$C$3:$C$29,VLOOKUP(GL$1,$A$7:$B$26,2,0)),""),""),"")</f>
        <v>22</v>
      </c>
      <c r="GM48" s="83">
        <f t="shared" ca="1" si="264"/>
        <v>16</v>
      </c>
      <c r="GN48" s="83">
        <f t="shared" ca="1" si="264"/>
        <v>12</v>
      </c>
      <c r="GO48" s="83">
        <f t="shared" ca="1" si="264"/>
        <v>4</v>
      </c>
      <c r="GP48" s="83">
        <f t="shared" ca="1" si="264"/>
        <v>1140</v>
      </c>
      <c r="GQ48" s="83" t="str">
        <f t="shared" ca="1" si="264"/>
        <v>71.5</v>
      </c>
      <c r="GR48" s="83">
        <f t="shared" ca="1" si="264"/>
        <v>1</v>
      </c>
      <c r="GS48" s="83">
        <f t="shared" ca="1" si="264"/>
        <v>2</v>
      </c>
      <c r="GT48" s="83">
        <f t="shared" ca="1" si="264"/>
        <v>0</v>
      </c>
      <c r="GU48" s="83">
        <f t="shared" ca="1" si="264"/>
        <v>0</v>
      </c>
      <c r="GV48" s="126">
        <f ca="1">IFERROR(IF(VLOOKUP(GV$1,$A$7:$C$26,3,0),IF(ISNUMBER(GM48),SUMIFS('Stats Coachs'!$F$3:$F$29,'Stats Coachs'!$C$3:$C$29,VLOOKUP(GV$1,$A$7:$B$26,2,0)),""),""),"")</f>
        <v>22</v>
      </c>
      <c r="GW48" s="83">
        <f t="shared" ca="1" si="265"/>
        <v>6</v>
      </c>
      <c r="GX48" s="83">
        <f t="shared" ca="1" si="265"/>
        <v>5</v>
      </c>
      <c r="GY48" s="83">
        <f t="shared" ca="1" si="265"/>
        <v>1</v>
      </c>
      <c r="GZ48" s="83">
        <f t="shared" ca="1" si="265"/>
        <v>475</v>
      </c>
      <c r="HA48" s="83">
        <f t="shared" ca="1" si="265"/>
        <v>79</v>
      </c>
      <c r="HB48" s="83">
        <f t="shared" ca="1" si="265"/>
        <v>0</v>
      </c>
      <c r="HC48" s="83">
        <f t="shared" ca="1" si="265"/>
        <v>0</v>
      </c>
      <c r="HD48" s="83">
        <f t="shared" ca="1" si="265"/>
        <v>0</v>
      </c>
      <c r="HE48" s="83">
        <f t="shared" ca="1" si="265"/>
        <v>0</v>
      </c>
      <c r="HF48" s="126">
        <f ca="1">IFERROR(IF(VLOOKUP(HF$1,$A$7:$C$26,3,0),IF(ISNUMBER(GW48),SUMIFS('Stats Coachs'!$F$3:$F$29,'Stats Coachs'!$C$3:$C$29,VLOOKUP(HF$1,$A$7:$B$26,2,0)),""),""),"")</f>
        <v>21</v>
      </c>
      <c r="HG48" s="83" t="str">
        <f t="shared" ca="1" si="266"/>
        <v/>
      </c>
      <c r="HH48" s="83" t="str">
        <f t="shared" ca="1" si="266"/>
        <v/>
      </c>
      <c r="HI48" s="83" t="str">
        <f t="shared" ca="1" si="266"/>
        <v/>
      </c>
      <c r="HJ48" s="83" t="str">
        <f t="shared" ca="1" si="266"/>
        <v/>
      </c>
      <c r="HK48" s="83" t="str">
        <f t="shared" ca="1" si="266"/>
        <v/>
      </c>
      <c r="HL48" s="83" t="str">
        <f t="shared" ca="1" si="266"/>
        <v/>
      </c>
      <c r="HM48" s="83" t="str">
        <f t="shared" ca="1" si="266"/>
        <v/>
      </c>
      <c r="HN48" s="83" t="str">
        <f t="shared" ca="1" si="266"/>
        <v/>
      </c>
      <c r="HO48" s="83" t="str">
        <f t="shared" ca="1" si="266"/>
        <v/>
      </c>
      <c r="HP48" s="126" t="str">
        <f ca="1">IFERROR(IF(VLOOKUP(HP$1,$A$7:$C$26,3,0),IF(ISNUMBER(HG48),SUMIFS('Stats Coachs'!$F$3:$F$29,'Stats Coachs'!$C$3:$C$29,VLOOKUP(HP$1,$A$7:$B$26,2,0)),""),""),"")</f>
        <v/>
      </c>
      <c r="HQ48" s="83" t="str">
        <f t="shared" ca="1" si="267"/>
        <v/>
      </c>
      <c r="HR48" s="83" t="str">
        <f t="shared" ca="1" si="267"/>
        <v/>
      </c>
      <c r="HS48" s="83" t="str">
        <f t="shared" ca="1" si="267"/>
        <v/>
      </c>
      <c r="HT48" s="83" t="str">
        <f t="shared" ca="1" si="267"/>
        <v/>
      </c>
      <c r="HU48" s="83" t="str">
        <f t="shared" ca="1" si="267"/>
        <v/>
      </c>
      <c r="HV48" s="83" t="str">
        <f t="shared" ca="1" si="267"/>
        <v/>
      </c>
      <c r="HW48" s="83" t="str">
        <f t="shared" ca="1" si="267"/>
        <v/>
      </c>
      <c r="HX48" s="83" t="str">
        <f t="shared" ca="1" si="267"/>
        <v/>
      </c>
      <c r="HY48" s="83" t="str">
        <f t="shared" ca="1" si="267"/>
        <v/>
      </c>
      <c r="HZ48" s="126" t="str">
        <f ca="1">IFERROR(IF(VLOOKUP(HZ$1,$A$7:$C$26,3,0),IF(ISNUMBER(HQ48),SUMIFS('Stats Coachs'!$F$3:$F$29,'Stats Coachs'!$C$3:$C$29,VLOOKUP(HZ$1,$A$7:$B$26,2,0)),""),""),"")</f>
        <v/>
      </c>
      <c r="IA48" s="83" t="str">
        <f t="shared" ca="1" si="268"/>
        <v/>
      </c>
      <c r="IB48" s="83" t="str">
        <f t="shared" ca="1" si="268"/>
        <v/>
      </c>
      <c r="IC48" s="83" t="str">
        <f t="shared" ca="1" si="268"/>
        <v/>
      </c>
      <c r="ID48" s="83" t="str">
        <f t="shared" ca="1" si="268"/>
        <v/>
      </c>
      <c r="IE48" s="83" t="str">
        <f t="shared" ca="1" si="268"/>
        <v/>
      </c>
      <c r="IF48" s="83" t="str">
        <f t="shared" ca="1" si="268"/>
        <v/>
      </c>
      <c r="IG48" s="83" t="str">
        <f t="shared" ca="1" si="268"/>
        <v/>
      </c>
      <c r="IH48" s="83" t="str">
        <f t="shared" ca="1" si="268"/>
        <v/>
      </c>
      <c r="II48" s="83" t="str">
        <f t="shared" ca="1" si="268"/>
        <v/>
      </c>
      <c r="IJ48" s="126" t="str">
        <f ca="1">IFERROR(IF(VLOOKUP(IJ$1,$A$7:$C$26,3,0),IF(ISNUMBER(IA48),SUMIFS('Stats Coachs'!$F$3:$F$29,'Stats Coachs'!$C$3:$C$29,VLOOKUP(IJ$1,$A$7:$B$26,2,0)),""),""),"")</f>
        <v/>
      </c>
    </row>
    <row r="49" spans="1:244" x14ac:dyDescent="0.2">
      <c r="E49" s="83">
        <v>46</v>
      </c>
      <c r="F49" s="86" t="str">
        <f t="shared" ca="1" si="247"/>
        <v>Clarel</v>
      </c>
      <c r="G49" s="83">
        <f t="shared" ca="1" si="170"/>
        <v>48</v>
      </c>
      <c r="H49" s="83">
        <f t="shared" ca="1" si="170"/>
        <v>47</v>
      </c>
      <c r="I49" s="83">
        <f t="shared" ca="1" si="170"/>
        <v>1</v>
      </c>
      <c r="J49" s="117">
        <f t="shared" ca="1" si="170"/>
        <v>3880</v>
      </c>
      <c r="K49" s="87">
        <f t="shared" ca="1" si="171"/>
        <v>81</v>
      </c>
      <c r="L49" s="83">
        <f t="shared" ca="1" si="172"/>
        <v>15</v>
      </c>
      <c r="M49" s="83">
        <f t="shared" ca="1" si="172"/>
        <v>4</v>
      </c>
      <c r="N49" s="83">
        <f t="shared" ca="1" si="172"/>
        <v>3</v>
      </c>
      <c r="O49" s="83">
        <f t="shared" ca="1" si="172"/>
        <v>1</v>
      </c>
      <c r="P49" s="114">
        <f t="shared" ca="1" si="173"/>
        <v>0.10983981693363844</v>
      </c>
      <c r="Q49" s="83">
        <f t="shared" ca="1" si="174"/>
        <v>3</v>
      </c>
      <c r="R49" s="114">
        <f t="shared" ca="1" si="175"/>
        <v>0.84210526315789469</v>
      </c>
      <c r="T49" s="88">
        <f ca="1">RANK(V49,$V$4:$V$98,0)+COUNTIFS($V$4:$V49,V49)-1</f>
        <v>70</v>
      </c>
      <c r="U49" s="84" t="str">
        <f>Listes!X49</f>
        <v xml:space="preserve">Jeff </v>
      </c>
      <c r="V49" s="89" cm="1">
        <f t="array" aca="1" ref="V49" ca="1">INDEX($W49:$AG49,$C$2)</f>
        <v>11</v>
      </c>
      <c r="W49" s="83">
        <f t="shared" ca="1" si="245"/>
        <v>11</v>
      </c>
      <c r="X49" s="83">
        <f t="shared" ca="1" si="245"/>
        <v>10</v>
      </c>
      <c r="Y49" s="83">
        <f t="shared" ca="1" si="245"/>
        <v>1</v>
      </c>
      <c r="Z49" s="83">
        <f t="shared" ca="1" si="245"/>
        <v>845</v>
      </c>
      <c r="AA49" s="90">
        <f t="shared" ca="1" si="146"/>
        <v>76.818181818181813</v>
      </c>
      <c r="AB49" s="83">
        <f t="shared" ca="1" si="246"/>
        <v>0</v>
      </c>
      <c r="AC49" s="83">
        <f t="shared" ca="1" si="246"/>
        <v>0</v>
      </c>
      <c r="AD49" s="83">
        <f t="shared" ca="1" si="246"/>
        <v>3</v>
      </c>
      <c r="AE49" s="83">
        <f t="shared" ca="1" si="246"/>
        <v>0</v>
      </c>
      <c r="AF49" s="116">
        <f t="shared" ca="1" si="244"/>
        <v>2.5171624713958809E-2</v>
      </c>
      <c r="AG49" s="85">
        <f t="shared" ca="1" si="178"/>
        <v>1</v>
      </c>
      <c r="AH49" s="126">
        <f t="shared" ca="1" si="179"/>
        <v>25</v>
      </c>
      <c r="AI49" s="83" t="str">
        <f t="shared" ca="1" si="248"/>
        <v/>
      </c>
      <c r="AJ49" s="83" t="str">
        <f t="shared" ca="1" si="248"/>
        <v/>
      </c>
      <c r="AK49" s="83" t="str">
        <f t="shared" ca="1" si="248"/>
        <v/>
      </c>
      <c r="AL49" s="83" t="str">
        <f t="shared" ca="1" si="248"/>
        <v/>
      </c>
      <c r="AM49" s="83" t="str">
        <f t="shared" ca="1" si="248"/>
        <v/>
      </c>
      <c r="AN49" s="83" t="str">
        <f t="shared" ca="1" si="248"/>
        <v/>
      </c>
      <c r="AO49" s="83" t="str">
        <f t="shared" ca="1" si="248"/>
        <v/>
      </c>
      <c r="AP49" s="83" t="str">
        <f t="shared" ca="1" si="248"/>
        <v/>
      </c>
      <c r="AQ49" s="83" t="str">
        <f t="shared" ca="1" si="248"/>
        <v/>
      </c>
      <c r="AR49" s="126" t="str">
        <f ca="1">IFERROR(IF(VLOOKUP(AR$1,$A$6:$C$26,3,0),IF(ISNUMBER(AI49),SUMIFS('Stats Coachs'!$F$2:$F$29,'Stats Coachs'!$C$2:$C$29,VLOOKUP(AR$1,$A$6:$B$26,2,0)),""),""),"")</f>
        <v/>
      </c>
      <c r="AS49" s="83" t="str">
        <f t="shared" ca="1" si="249"/>
        <v/>
      </c>
      <c r="AT49" s="83" t="str">
        <f t="shared" ca="1" si="249"/>
        <v/>
      </c>
      <c r="AU49" s="83" t="str">
        <f t="shared" ca="1" si="249"/>
        <v/>
      </c>
      <c r="AV49" s="83" t="str">
        <f t="shared" ca="1" si="249"/>
        <v/>
      </c>
      <c r="AW49" s="83" t="str">
        <f t="shared" ca="1" si="249"/>
        <v/>
      </c>
      <c r="AX49" s="83" t="str">
        <f t="shared" ca="1" si="249"/>
        <v/>
      </c>
      <c r="AY49" s="83" t="str">
        <f t="shared" ca="1" si="249"/>
        <v/>
      </c>
      <c r="AZ49" s="83" t="str">
        <f t="shared" ca="1" si="249"/>
        <v/>
      </c>
      <c r="BA49" s="83" t="str">
        <f t="shared" ca="1" si="249"/>
        <v/>
      </c>
      <c r="BB49" s="126" t="str">
        <f ca="1">IFERROR(IF(VLOOKUP(BB$1,$A$7:$C$26,3,0),IF(ISNUMBER(AS49),SUMIFS('Stats Coachs'!$F$3:$F$29,'Stats Coachs'!$C$3:$C$29,VLOOKUP(BB$1,$A$7:$B$26,2,0)),""),""),"")</f>
        <v/>
      </c>
      <c r="BC49" s="83" t="str">
        <f t="shared" ca="1" si="250"/>
        <v/>
      </c>
      <c r="BD49" s="83" t="str">
        <f t="shared" ca="1" si="250"/>
        <v/>
      </c>
      <c r="BE49" s="83" t="str">
        <f t="shared" ca="1" si="250"/>
        <v/>
      </c>
      <c r="BF49" s="83" t="str">
        <f t="shared" ca="1" si="250"/>
        <v/>
      </c>
      <c r="BG49" s="83" t="str">
        <f t="shared" ca="1" si="250"/>
        <v/>
      </c>
      <c r="BH49" s="83" t="str">
        <f t="shared" ca="1" si="250"/>
        <v/>
      </c>
      <c r="BI49" s="83" t="str">
        <f t="shared" ca="1" si="250"/>
        <v/>
      </c>
      <c r="BJ49" s="83" t="str">
        <f t="shared" ca="1" si="250"/>
        <v/>
      </c>
      <c r="BK49" s="83" t="str">
        <f t="shared" ca="1" si="250"/>
        <v/>
      </c>
      <c r="BL49" s="126" t="str">
        <f ca="1">IFERROR(IF(VLOOKUP(BL$1,$A$7:$C$26,3,0),IF(ISNUMBER(BC49),SUMIFS('Stats Coachs'!$F$3:$F$29,'Stats Coachs'!$C$3:$C$29,VLOOKUP(BL$1,$A$7:$B$26,2,0)),""),""),"")</f>
        <v/>
      </c>
      <c r="BM49" s="83" t="str">
        <f t="shared" ca="1" si="251"/>
        <v/>
      </c>
      <c r="BN49" s="83" t="str">
        <f t="shared" ca="1" si="251"/>
        <v/>
      </c>
      <c r="BO49" s="83" t="str">
        <f t="shared" ca="1" si="251"/>
        <v/>
      </c>
      <c r="BP49" s="83" t="str">
        <f t="shared" ca="1" si="251"/>
        <v/>
      </c>
      <c r="BQ49" s="83" t="str">
        <f t="shared" ca="1" si="251"/>
        <v/>
      </c>
      <c r="BR49" s="83" t="str">
        <f t="shared" ca="1" si="251"/>
        <v/>
      </c>
      <c r="BS49" s="83" t="str">
        <f t="shared" ca="1" si="251"/>
        <v/>
      </c>
      <c r="BT49" s="83" t="str">
        <f t="shared" ca="1" si="251"/>
        <v/>
      </c>
      <c r="BU49" s="83" t="str">
        <f t="shared" ca="1" si="251"/>
        <v/>
      </c>
      <c r="BV49" s="126" t="str">
        <f ca="1">IFERROR(IF(VLOOKUP(BV$1,$A$7:$C$26,3,0),IF(ISNUMBER(BM49),SUMIFS('Stats Coachs'!$F$3:$F$29,'Stats Coachs'!$C$3:$C$29,VLOOKUP(BV$1,$A$7:$B$26,2,0)),""),""),"")</f>
        <v/>
      </c>
      <c r="BW49" s="83" t="str">
        <f t="shared" ca="1" si="252"/>
        <v/>
      </c>
      <c r="BX49" s="83" t="str">
        <f t="shared" ca="1" si="252"/>
        <v/>
      </c>
      <c r="BY49" s="83" t="str">
        <f t="shared" ca="1" si="252"/>
        <v/>
      </c>
      <c r="BZ49" s="83" t="str">
        <f t="shared" ca="1" si="252"/>
        <v/>
      </c>
      <c r="CA49" s="83" t="str">
        <f t="shared" ca="1" si="252"/>
        <v/>
      </c>
      <c r="CB49" s="83" t="str">
        <f t="shared" ca="1" si="252"/>
        <v/>
      </c>
      <c r="CC49" s="83" t="str">
        <f t="shared" ca="1" si="252"/>
        <v/>
      </c>
      <c r="CD49" s="83" t="str">
        <f t="shared" ca="1" si="252"/>
        <v/>
      </c>
      <c r="CE49" s="83" t="str">
        <f t="shared" ca="1" si="252"/>
        <v/>
      </c>
      <c r="CF49" s="126" t="str">
        <f ca="1">IFERROR(IF(VLOOKUP(CF$1,$A$7:$C$26,3,0),IF(ISNUMBER(BW49),SUMIFS('Stats Coachs'!$F$3:$F$29,'Stats Coachs'!$C$3:$C$29,VLOOKUP(CF$1,$A$7:$B$26,2,0)),""),""),"")</f>
        <v/>
      </c>
      <c r="CG49" s="83" t="str">
        <f t="shared" ca="1" si="253"/>
        <v/>
      </c>
      <c r="CH49" s="83" t="str">
        <f t="shared" ca="1" si="253"/>
        <v/>
      </c>
      <c r="CI49" s="83" t="str">
        <f t="shared" ca="1" si="253"/>
        <v/>
      </c>
      <c r="CJ49" s="83" t="str">
        <f t="shared" ca="1" si="253"/>
        <v/>
      </c>
      <c r="CK49" s="83" t="str">
        <f t="shared" ca="1" si="253"/>
        <v/>
      </c>
      <c r="CL49" s="83" t="str">
        <f t="shared" ca="1" si="253"/>
        <v/>
      </c>
      <c r="CM49" s="83" t="str">
        <f t="shared" ca="1" si="253"/>
        <v/>
      </c>
      <c r="CN49" s="83" t="str">
        <f t="shared" ca="1" si="253"/>
        <v/>
      </c>
      <c r="CO49" s="83" t="str">
        <f t="shared" ca="1" si="253"/>
        <v/>
      </c>
      <c r="CP49" s="126" t="str">
        <f ca="1">IFERROR(IF(VLOOKUP(CP$1,$A$7:$C$26,3,0),IF(ISNUMBER(CG49),SUMIFS('Stats Coachs'!$F$3:$F$29,'Stats Coachs'!$C$3:$C$29,VLOOKUP(CP$1,$A$7:$B$26,2,0)),""),""),"")</f>
        <v/>
      </c>
      <c r="CQ49" s="83" t="str">
        <f t="shared" ca="1" si="254"/>
        <v/>
      </c>
      <c r="CR49" s="83" t="str">
        <f t="shared" ca="1" si="254"/>
        <v/>
      </c>
      <c r="CS49" s="83" t="str">
        <f t="shared" ca="1" si="254"/>
        <v/>
      </c>
      <c r="CT49" s="83" t="str">
        <f t="shared" ca="1" si="254"/>
        <v/>
      </c>
      <c r="CU49" s="83" t="str">
        <f t="shared" ca="1" si="254"/>
        <v/>
      </c>
      <c r="CV49" s="83" t="str">
        <f t="shared" ca="1" si="254"/>
        <v/>
      </c>
      <c r="CW49" s="83" t="str">
        <f t="shared" ca="1" si="254"/>
        <v/>
      </c>
      <c r="CX49" s="83" t="str">
        <f t="shared" ca="1" si="254"/>
        <v/>
      </c>
      <c r="CY49" s="83" t="str">
        <f t="shared" ca="1" si="254"/>
        <v/>
      </c>
      <c r="CZ49" s="126" t="str">
        <f ca="1">IFERROR(IF(VLOOKUP(CZ$1,$A$7:$C$26,3,0),IF(ISNUMBER(CQ49),SUMIFS('Stats Coachs'!$F$3:$F$29,'Stats Coachs'!$C$3:$C$29,VLOOKUP(CZ$1,$A$7:$B$26,2,0)),""),""),"")</f>
        <v/>
      </c>
      <c r="DA49" s="83" t="str">
        <f t="shared" ca="1" si="255"/>
        <v/>
      </c>
      <c r="DB49" s="83" t="str">
        <f t="shared" ca="1" si="255"/>
        <v/>
      </c>
      <c r="DC49" s="83" t="str">
        <f t="shared" ca="1" si="255"/>
        <v/>
      </c>
      <c r="DD49" s="83" t="str">
        <f t="shared" ca="1" si="255"/>
        <v/>
      </c>
      <c r="DE49" s="83" t="str">
        <f t="shared" ca="1" si="255"/>
        <v/>
      </c>
      <c r="DF49" s="83" t="str">
        <f t="shared" ca="1" si="255"/>
        <v/>
      </c>
      <c r="DG49" s="83" t="str">
        <f t="shared" ca="1" si="255"/>
        <v/>
      </c>
      <c r="DH49" s="83" t="str">
        <f t="shared" ca="1" si="255"/>
        <v/>
      </c>
      <c r="DI49" s="83" t="str">
        <f t="shared" ca="1" si="255"/>
        <v/>
      </c>
      <c r="DJ49" s="126" t="str">
        <f ca="1">IFERROR(IF(VLOOKUP(DJ$1,$A$7:$C$26,3,0),IF(ISNUMBER(DA49),SUMIFS('Stats Coachs'!$F$3:$F$29,'Stats Coachs'!$C$3:$C$29,VLOOKUP(DJ$1,$A$7:$B$26,2,0)),""),""),"")</f>
        <v/>
      </c>
      <c r="DK49" s="83" t="str">
        <f t="shared" ca="1" si="256"/>
        <v/>
      </c>
      <c r="DL49" s="83" t="str">
        <f t="shared" ca="1" si="256"/>
        <v/>
      </c>
      <c r="DM49" s="83" t="str">
        <f t="shared" ca="1" si="256"/>
        <v/>
      </c>
      <c r="DN49" s="83" t="str">
        <f t="shared" ca="1" si="256"/>
        <v/>
      </c>
      <c r="DO49" s="83" t="str">
        <f t="shared" ca="1" si="256"/>
        <v/>
      </c>
      <c r="DP49" s="83" t="str">
        <f t="shared" ca="1" si="256"/>
        <v/>
      </c>
      <c r="DQ49" s="83" t="str">
        <f t="shared" ca="1" si="256"/>
        <v/>
      </c>
      <c r="DR49" s="83" t="str">
        <f t="shared" ca="1" si="256"/>
        <v/>
      </c>
      <c r="DS49" s="83" t="str">
        <f t="shared" ca="1" si="256"/>
        <v/>
      </c>
      <c r="DT49" s="126" t="str">
        <f ca="1">IFERROR(IF(VLOOKUP(DT$1,$A$7:$C$26,3,0),IF(ISNUMBER(DK49),SUMIFS('Stats Coachs'!$F$3:$F$29,'Stats Coachs'!$C$3:$C$29,VLOOKUP(DT$1,$A$7:$B$26,2,0)),""),""),"")</f>
        <v/>
      </c>
      <c r="DU49" s="83" t="str">
        <f t="shared" ca="1" si="257"/>
        <v/>
      </c>
      <c r="DV49" s="83" t="str">
        <f t="shared" ca="1" si="257"/>
        <v/>
      </c>
      <c r="DW49" s="83" t="str">
        <f t="shared" ca="1" si="257"/>
        <v/>
      </c>
      <c r="DX49" s="83" t="str">
        <f t="shared" ca="1" si="257"/>
        <v/>
      </c>
      <c r="DY49" s="83" t="str">
        <f t="shared" ca="1" si="257"/>
        <v/>
      </c>
      <c r="DZ49" s="83" t="str">
        <f t="shared" ca="1" si="257"/>
        <v/>
      </c>
      <c r="EA49" s="83" t="str">
        <f t="shared" ca="1" si="257"/>
        <v/>
      </c>
      <c r="EB49" s="83" t="str">
        <f t="shared" ca="1" si="257"/>
        <v/>
      </c>
      <c r="EC49" s="83" t="str">
        <f t="shared" ca="1" si="257"/>
        <v/>
      </c>
      <c r="ED49" s="126" t="str">
        <f ca="1">IFERROR(IF(VLOOKUP(ED$1,$A$7:$C$26,3,0),IF(ISNUMBER(DU49),SUMIFS('Stats Coachs'!$F$3:$F$29,'Stats Coachs'!$C$3:$C$29,VLOOKUP(ED$1,$A$7:$B$26,2,0)),""),""),"")</f>
        <v/>
      </c>
      <c r="EE49" s="83">
        <f t="shared" ca="1" si="258"/>
        <v>11</v>
      </c>
      <c r="EF49" s="83">
        <f t="shared" ca="1" si="258"/>
        <v>10</v>
      </c>
      <c r="EG49" s="83">
        <f t="shared" ca="1" si="258"/>
        <v>1</v>
      </c>
      <c r="EH49" s="83">
        <f t="shared" ca="1" si="258"/>
        <v>845</v>
      </c>
      <c r="EI49" s="83">
        <f t="shared" ca="1" si="258"/>
        <v>77</v>
      </c>
      <c r="EJ49" s="83">
        <f t="shared" ca="1" si="258"/>
        <v>0</v>
      </c>
      <c r="EK49" s="83">
        <f t="shared" ca="1" si="258"/>
        <v>0</v>
      </c>
      <c r="EL49" s="83">
        <f t="shared" ca="1" si="258"/>
        <v>3</v>
      </c>
      <c r="EM49" s="83">
        <f t="shared" ca="1" si="258"/>
        <v>0</v>
      </c>
      <c r="EN49" s="126">
        <f ca="1">IFERROR(IF(VLOOKUP(EN$1,$A$7:$C$26,3,0),IF(ISNUMBER(EE49),SUMIFS('Stats Coachs'!$F$3:$F$29,'Stats Coachs'!$C$3:$C$29,VLOOKUP(EN$1,$A$7:$B$26,2,0)),""),""),"")</f>
        <v>25</v>
      </c>
      <c r="EO49" s="83" t="str">
        <f t="shared" ca="1" si="259"/>
        <v/>
      </c>
      <c r="EP49" s="83" t="str">
        <f t="shared" ca="1" si="259"/>
        <v/>
      </c>
      <c r="EQ49" s="83" t="str">
        <f t="shared" ca="1" si="259"/>
        <v/>
      </c>
      <c r="ER49" s="83" t="str">
        <f t="shared" ca="1" si="259"/>
        <v/>
      </c>
      <c r="ES49" s="83" t="str">
        <f t="shared" ca="1" si="259"/>
        <v/>
      </c>
      <c r="ET49" s="83" t="str">
        <f t="shared" ca="1" si="259"/>
        <v/>
      </c>
      <c r="EU49" s="83" t="str">
        <f t="shared" ca="1" si="259"/>
        <v/>
      </c>
      <c r="EV49" s="83" t="str">
        <f t="shared" ca="1" si="259"/>
        <v/>
      </c>
      <c r="EW49" s="83" t="str">
        <f t="shared" ca="1" si="259"/>
        <v/>
      </c>
      <c r="EX49" s="126" t="str">
        <f ca="1">IFERROR(IF(VLOOKUP(EX$1,$A$7:$C$26,3,0),IF(ISNUMBER(EO49),SUMIFS('Stats Coachs'!$F$3:$F$29,'Stats Coachs'!$C$3:$C$29,VLOOKUP(EX$1,$A$7:$B$26,2,0)),""),""),"")</f>
        <v/>
      </c>
      <c r="EY49" s="83" t="str">
        <f t="shared" ca="1" si="260"/>
        <v/>
      </c>
      <c r="EZ49" s="83" t="str">
        <f t="shared" ca="1" si="260"/>
        <v/>
      </c>
      <c r="FA49" s="83" t="str">
        <f t="shared" ca="1" si="260"/>
        <v/>
      </c>
      <c r="FB49" s="83" t="str">
        <f t="shared" ca="1" si="260"/>
        <v/>
      </c>
      <c r="FC49" s="83" t="str">
        <f t="shared" ca="1" si="260"/>
        <v/>
      </c>
      <c r="FD49" s="83" t="str">
        <f t="shared" ca="1" si="260"/>
        <v/>
      </c>
      <c r="FE49" s="83" t="str">
        <f t="shared" ca="1" si="260"/>
        <v/>
      </c>
      <c r="FF49" s="83" t="str">
        <f t="shared" ca="1" si="260"/>
        <v/>
      </c>
      <c r="FG49" s="83" t="str">
        <f t="shared" ca="1" si="260"/>
        <v/>
      </c>
      <c r="FH49" s="126" t="str">
        <f ca="1">IFERROR(IF(VLOOKUP(FH$1,$A$7:$C$26,3,0),IF(ISNUMBER(EY49),SUMIFS('Stats Coachs'!$F$3:$F$29,'Stats Coachs'!$C$3:$C$29,VLOOKUP(FH$1,$A$7:$B$26,2,0)),""),""),"")</f>
        <v/>
      </c>
      <c r="FI49" s="83" t="str">
        <f t="shared" ca="1" si="261"/>
        <v/>
      </c>
      <c r="FJ49" s="83" t="str">
        <f t="shared" ca="1" si="261"/>
        <v/>
      </c>
      <c r="FK49" s="83" t="str">
        <f t="shared" ca="1" si="261"/>
        <v/>
      </c>
      <c r="FL49" s="83" t="str">
        <f t="shared" ca="1" si="261"/>
        <v/>
      </c>
      <c r="FM49" s="83" t="str">
        <f t="shared" ca="1" si="261"/>
        <v/>
      </c>
      <c r="FN49" s="83" t="str">
        <f t="shared" ca="1" si="261"/>
        <v/>
      </c>
      <c r="FO49" s="83" t="str">
        <f t="shared" ca="1" si="261"/>
        <v/>
      </c>
      <c r="FP49" s="83" t="str">
        <f t="shared" ca="1" si="261"/>
        <v/>
      </c>
      <c r="FQ49" s="83" t="str">
        <f t="shared" ca="1" si="261"/>
        <v/>
      </c>
      <c r="FR49" s="126" t="str">
        <f ca="1">IFERROR(IF(VLOOKUP(FR$1,$A$7:$C$26,3,0),IF(ISNUMBER(FI49),SUMIFS('Stats Coachs'!$F$3:$F$29,'Stats Coachs'!$C$3:$C$29,VLOOKUP(FR$1,$A$7:$B$26,2,0)),""),""),"")</f>
        <v/>
      </c>
      <c r="FS49" s="83" t="str">
        <f t="shared" ca="1" si="262"/>
        <v/>
      </c>
      <c r="FT49" s="83" t="str">
        <f t="shared" ca="1" si="262"/>
        <v/>
      </c>
      <c r="FU49" s="83" t="str">
        <f t="shared" ca="1" si="262"/>
        <v/>
      </c>
      <c r="FV49" s="83" t="str">
        <f t="shared" ca="1" si="262"/>
        <v/>
      </c>
      <c r="FW49" s="83" t="str">
        <f t="shared" ca="1" si="262"/>
        <v/>
      </c>
      <c r="FX49" s="83" t="str">
        <f t="shared" ca="1" si="262"/>
        <v/>
      </c>
      <c r="FY49" s="83" t="str">
        <f t="shared" ca="1" si="262"/>
        <v/>
      </c>
      <c r="FZ49" s="83" t="str">
        <f t="shared" ca="1" si="262"/>
        <v/>
      </c>
      <c r="GA49" s="83" t="str">
        <f t="shared" ca="1" si="262"/>
        <v/>
      </c>
      <c r="GB49" s="126" t="str">
        <f ca="1">IFERROR(IF(VLOOKUP(GB$1,$A$7:$C$26,3,0),IF(ISNUMBER(FS49),SUMIFS('Stats Coachs'!$F$3:$F$29,'Stats Coachs'!$C$3:$C$29,VLOOKUP(GB$1,$A$7:$B$26,2,0)),""),""),"")</f>
        <v/>
      </c>
      <c r="GC49" s="83" t="str">
        <f t="shared" ca="1" si="263"/>
        <v/>
      </c>
      <c r="GD49" s="83" t="str">
        <f t="shared" ca="1" si="263"/>
        <v/>
      </c>
      <c r="GE49" s="83" t="str">
        <f t="shared" ca="1" si="263"/>
        <v/>
      </c>
      <c r="GF49" s="83" t="str">
        <f t="shared" ca="1" si="263"/>
        <v/>
      </c>
      <c r="GG49" s="83" t="str">
        <f t="shared" ca="1" si="263"/>
        <v/>
      </c>
      <c r="GH49" s="83" t="str">
        <f t="shared" ca="1" si="263"/>
        <v/>
      </c>
      <c r="GI49" s="83" t="str">
        <f t="shared" ca="1" si="263"/>
        <v/>
      </c>
      <c r="GJ49" s="83" t="str">
        <f t="shared" ca="1" si="263"/>
        <v/>
      </c>
      <c r="GK49" s="83" t="str">
        <f t="shared" ca="1" si="263"/>
        <v/>
      </c>
      <c r="GL49" s="126" t="str">
        <f ca="1">IFERROR(IF(VLOOKUP(GL$1,$A$7:$C$26,3,0),IF(ISNUMBER(GC49),SUMIFS('Stats Coachs'!$F$3:$F$29,'Stats Coachs'!$C$3:$C$29,VLOOKUP(GL$1,$A$7:$B$26,2,0)),""),""),"")</f>
        <v/>
      </c>
      <c r="GM49" s="83" t="str">
        <f t="shared" ca="1" si="264"/>
        <v/>
      </c>
      <c r="GN49" s="83" t="str">
        <f t="shared" ca="1" si="264"/>
        <v/>
      </c>
      <c r="GO49" s="83" t="str">
        <f t="shared" ca="1" si="264"/>
        <v/>
      </c>
      <c r="GP49" s="83" t="str">
        <f t="shared" ca="1" si="264"/>
        <v/>
      </c>
      <c r="GQ49" s="83" t="str">
        <f t="shared" ca="1" si="264"/>
        <v/>
      </c>
      <c r="GR49" s="83" t="str">
        <f t="shared" ca="1" si="264"/>
        <v/>
      </c>
      <c r="GS49" s="83" t="str">
        <f t="shared" ca="1" si="264"/>
        <v/>
      </c>
      <c r="GT49" s="83" t="str">
        <f t="shared" ca="1" si="264"/>
        <v/>
      </c>
      <c r="GU49" s="83" t="str">
        <f t="shared" ca="1" si="264"/>
        <v/>
      </c>
      <c r="GV49" s="126" t="str">
        <f ca="1">IFERROR(IF(VLOOKUP(GV$1,$A$7:$C$26,3,0),IF(ISNUMBER(GM49),SUMIFS('Stats Coachs'!$F$3:$F$29,'Stats Coachs'!$C$3:$C$29,VLOOKUP(GV$1,$A$7:$B$26,2,0)),""),""),"")</f>
        <v/>
      </c>
      <c r="GW49" s="83" t="str">
        <f t="shared" ca="1" si="265"/>
        <v/>
      </c>
      <c r="GX49" s="83" t="str">
        <f t="shared" ca="1" si="265"/>
        <v/>
      </c>
      <c r="GY49" s="83" t="str">
        <f t="shared" ca="1" si="265"/>
        <v/>
      </c>
      <c r="GZ49" s="83" t="str">
        <f t="shared" ca="1" si="265"/>
        <v/>
      </c>
      <c r="HA49" s="83" t="str">
        <f t="shared" ca="1" si="265"/>
        <v/>
      </c>
      <c r="HB49" s="83" t="str">
        <f t="shared" ca="1" si="265"/>
        <v/>
      </c>
      <c r="HC49" s="83" t="str">
        <f t="shared" ca="1" si="265"/>
        <v/>
      </c>
      <c r="HD49" s="83" t="str">
        <f t="shared" ca="1" si="265"/>
        <v/>
      </c>
      <c r="HE49" s="83" t="str">
        <f t="shared" ca="1" si="265"/>
        <v/>
      </c>
      <c r="HF49" s="126" t="str">
        <f ca="1">IFERROR(IF(VLOOKUP(HF$1,$A$7:$C$26,3,0),IF(ISNUMBER(GW49),SUMIFS('Stats Coachs'!$F$3:$F$29,'Stats Coachs'!$C$3:$C$29,VLOOKUP(HF$1,$A$7:$B$26,2,0)),""),""),"")</f>
        <v/>
      </c>
      <c r="HG49" s="83" t="str">
        <f t="shared" ca="1" si="266"/>
        <v/>
      </c>
      <c r="HH49" s="83" t="str">
        <f t="shared" ca="1" si="266"/>
        <v/>
      </c>
      <c r="HI49" s="83" t="str">
        <f t="shared" ca="1" si="266"/>
        <v/>
      </c>
      <c r="HJ49" s="83" t="str">
        <f t="shared" ca="1" si="266"/>
        <v/>
      </c>
      <c r="HK49" s="83" t="str">
        <f t="shared" ca="1" si="266"/>
        <v/>
      </c>
      <c r="HL49" s="83" t="str">
        <f t="shared" ca="1" si="266"/>
        <v/>
      </c>
      <c r="HM49" s="83" t="str">
        <f t="shared" ca="1" si="266"/>
        <v/>
      </c>
      <c r="HN49" s="83" t="str">
        <f t="shared" ca="1" si="266"/>
        <v/>
      </c>
      <c r="HO49" s="83" t="str">
        <f t="shared" ca="1" si="266"/>
        <v/>
      </c>
      <c r="HP49" s="126" t="str">
        <f ca="1">IFERROR(IF(VLOOKUP(HP$1,$A$7:$C$26,3,0),IF(ISNUMBER(HG49),SUMIFS('Stats Coachs'!$F$3:$F$29,'Stats Coachs'!$C$3:$C$29,VLOOKUP(HP$1,$A$7:$B$26,2,0)),""),""),"")</f>
        <v/>
      </c>
      <c r="HQ49" s="83" t="str">
        <f t="shared" ca="1" si="267"/>
        <v/>
      </c>
      <c r="HR49" s="83" t="str">
        <f t="shared" ca="1" si="267"/>
        <v/>
      </c>
      <c r="HS49" s="83" t="str">
        <f t="shared" ca="1" si="267"/>
        <v/>
      </c>
      <c r="HT49" s="83" t="str">
        <f t="shared" ca="1" si="267"/>
        <v/>
      </c>
      <c r="HU49" s="83" t="str">
        <f t="shared" ca="1" si="267"/>
        <v/>
      </c>
      <c r="HV49" s="83" t="str">
        <f t="shared" ca="1" si="267"/>
        <v/>
      </c>
      <c r="HW49" s="83" t="str">
        <f t="shared" ca="1" si="267"/>
        <v/>
      </c>
      <c r="HX49" s="83" t="str">
        <f t="shared" ca="1" si="267"/>
        <v/>
      </c>
      <c r="HY49" s="83" t="str">
        <f t="shared" ca="1" si="267"/>
        <v/>
      </c>
      <c r="HZ49" s="126" t="str">
        <f ca="1">IFERROR(IF(VLOOKUP(HZ$1,$A$7:$C$26,3,0),IF(ISNUMBER(HQ49),SUMIFS('Stats Coachs'!$F$3:$F$29,'Stats Coachs'!$C$3:$C$29,VLOOKUP(HZ$1,$A$7:$B$26,2,0)),""),""),"")</f>
        <v/>
      </c>
      <c r="IA49" s="83" t="str">
        <f t="shared" ca="1" si="268"/>
        <v/>
      </c>
      <c r="IB49" s="83" t="str">
        <f t="shared" ca="1" si="268"/>
        <v/>
      </c>
      <c r="IC49" s="83" t="str">
        <f t="shared" ca="1" si="268"/>
        <v/>
      </c>
      <c r="ID49" s="83" t="str">
        <f t="shared" ca="1" si="268"/>
        <v/>
      </c>
      <c r="IE49" s="83" t="str">
        <f t="shared" ca="1" si="268"/>
        <v/>
      </c>
      <c r="IF49" s="83" t="str">
        <f t="shared" ca="1" si="268"/>
        <v/>
      </c>
      <c r="IG49" s="83" t="str">
        <f t="shared" ca="1" si="268"/>
        <v/>
      </c>
      <c r="IH49" s="83" t="str">
        <f t="shared" ca="1" si="268"/>
        <v/>
      </c>
      <c r="II49" s="83" t="str">
        <f t="shared" ca="1" si="268"/>
        <v/>
      </c>
      <c r="IJ49" s="126" t="str">
        <f ca="1">IFERROR(IF(VLOOKUP(IJ$1,$A$7:$C$26,3,0),IF(ISNUMBER(IA49),SUMIFS('Stats Coachs'!$F$3:$F$29,'Stats Coachs'!$C$3:$C$29,VLOOKUP(IJ$1,$A$7:$B$26,2,0)),""),""),"")</f>
        <v/>
      </c>
    </row>
    <row r="50" spans="1:244" x14ac:dyDescent="0.2">
      <c r="E50" s="83">
        <v>47</v>
      </c>
      <c r="F50" s="86" t="str">
        <f t="shared" ca="1" si="247"/>
        <v>Fred</v>
      </c>
      <c r="G50" s="83">
        <f t="shared" ca="1" si="170"/>
        <v>46</v>
      </c>
      <c r="H50" s="83">
        <f t="shared" ca="1" si="170"/>
        <v>28</v>
      </c>
      <c r="I50" s="83">
        <f t="shared" ca="1" si="170"/>
        <v>18</v>
      </c>
      <c r="J50" s="117">
        <f t="shared" ca="1" si="170"/>
        <v>2230</v>
      </c>
      <c r="K50" s="87">
        <f t="shared" ca="1" si="171"/>
        <v>48.5</v>
      </c>
      <c r="L50" s="83">
        <f t="shared" ca="1" si="172"/>
        <v>5</v>
      </c>
      <c r="M50" s="83">
        <f t="shared" ca="1" si="172"/>
        <v>3</v>
      </c>
      <c r="N50" s="83">
        <f t="shared" ca="1" si="172"/>
        <v>0</v>
      </c>
      <c r="O50" s="83">
        <f t="shared" ca="1" si="172"/>
        <v>0</v>
      </c>
      <c r="P50" s="114">
        <f t="shared" ca="1" si="173"/>
        <v>0.10526315789473684</v>
      </c>
      <c r="Q50" s="83">
        <f t="shared" ca="1" si="174"/>
        <v>7</v>
      </c>
      <c r="R50" s="114">
        <f t="shared" ca="1" si="175"/>
        <v>0.30065359477124182</v>
      </c>
      <c r="T50" s="88">
        <f ca="1">RANK(V50,$V$4:$V$98,0)+COUNTIFS($V$4:$V50,V50)-1</f>
        <v>87</v>
      </c>
      <c r="U50" s="84" t="str">
        <f>Listes!X50</f>
        <v>Jérémy B</v>
      </c>
      <c r="V50" s="89" cm="1">
        <f t="array" aca="1" ref="V50" ca="1">INDEX($W50:$AG50,$C$2)</f>
        <v>3</v>
      </c>
      <c r="W50" s="83">
        <f t="shared" ca="1" si="245"/>
        <v>3</v>
      </c>
      <c r="X50" s="83">
        <f t="shared" ca="1" si="245"/>
        <v>2</v>
      </c>
      <c r="Y50" s="83">
        <f t="shared" ca="1" si="245"/>
        <v>1</v>
      </c>
      <c r="Z50" s="83">
        <f t="shared" ca="1" si="245"/>
        <v>210</v>
      </c>
      <c r="AA50" s="90">
        <f t="shared" ca="1" si="146"/>
        <v>70</v>
      </c>
      <c r="AB50" s="83">
        <f t="shared" ca="1" si="246"/>
        <v>0</v>
      </c>
      <c r="AC50" s="83">
        <f t="shared" ca="1" si="246"/>
        <v>1</v>
      </c>
      <c r="AD50" s="83">
        <f t="shared" ca="1" si="246"/>
        <v>0</v>
      </c>
      <c r="AE50" s="83">
        <f t="shared" ca="1" si="246"/>
        <v>0</v>
      </c>
      <c r="AF50" s="116">
        <f t="shared" ca="1" si="244"/>
        <v>6.8649885583524023E-3</v>
      </c>
      <c r="AG50" s="85">
        <f t="shared" ca="1" si="178"/>
        <v>1</v>
      </c>
      <c r="AH50" s="126">
        <f t="shared" ca="1" si="179"/>
        <v>24</v>
      </c>
      <c r="AI50" s="83" t="str">
        <f t="shared" ca="1" si="248"/>
        <v/>
      </c>
      <c r="AJ50" s="83" t="str">
        <f t="shared" ca="1" si="248"/>
        <v/>
      </c>
      <c r="AK50" s="83" t="str">
        <f t="shared" ca="1" si="248"/>
        <v/>
      </c>
      <c r="AL50" s="83" t="str">
        <f t="shared" ca="1" si="248"/>
        <v/>
      </c>
      <c r="AM50" s="83" t="str">
        <f t="shared" ca="1" si="248"/>
        <v/>
      </c>
      <c r="AN50" s="83" t="str">
        <f t="shared" ca="1" si="248"/>
        <v/>
      </c>
      <c r="AO50" s="83" t="str">
        <f t="shared" ca="1" si="248"/>
        <v/>
      </c>
      <c r="AP50" s="83" t="str">
        <f t="shared" ca="1" si="248"/>
        <v/>
      </c>
      <c r="AQ50" s="83" t="str">
        <f t="shared" ca="1" si="248"/>
        <v/>
      </c>
      <c r="AR50" s="126" t="str">
        <f ca="1">IFERROR(IF(VLOOKUP(AR$1,$A$6:$C$26,3,0),IF(ISNUMBER(AI50),SUMIFS('Stats Coachs'!$F$2:$F$29,'Stats Coachs'!$C$2:$C$29,VLOOKUP(AR$1,$A$6:$B$26,2,0)),""),""),"")</f>
        <v/>
      </c>
      <c r="AS50" s="83" t="str">
        <f t="shared" ca="1" si="249"/>
        <v/>
      </c>
      <c r="AT50" s="83" t="str">
        <f t="shared" ca="1" si="249"/>
        <v/>
      </c>
      <c r="AU50" s="83" t="str">
        <f t="shared" ca="1" si="249"/>
        <v/>
      </c>
      <c r="AV50" s="83" t="str">
        <f t="shared" ca="1" si="249"/>
        <v/>
      </c>
      <c r="AW50" s="83" t="str">
        <f t="shared" ca="1" si="249"/>
        <v/>
      </c>
      <c r="AX50" s="83" t="str">
        <f t="shared" ca="1" si="249"/>
        <v/>
      </c>
      <c r="AY50" s="83" t="str">
        <f t="shared" ca="1" si="249"/>
        <v/>
      </c>
      <c r="AZ50" s="83" t="str">
        <f t="shared" ca="1" si="249"/>
        <v/>
      </c>
      <c r="BA50" s="83" t="str">
        <f t="shared" ca="1" si="249"/>
        <v/>
      </c>
      <c r="BB50" s="126" t="str">
        <f ca="1">IFERROR(IF(VLOOKUP(BB$1,$A$7:$C$26,3,0),IF(ISNUMBER(AS50),SUMIFS('Stats Coachs'!$F$3:$F$29,'Stats Coachs'!$C$3:$C$29,VLOOKUP(BB$1,$A$7:$B$26,2,0)),""),""),"")</f>
        <v/>
      </c>
      <c r="BC50" s="83" t="str">
        <f t="shared" ca="1" si="250"/>
        <v/>
      </c>
      <c r="BD50" s="83" t="str">
        <f t="shared" ca="1" si="250"/>
        <v/>
      </c>
      <c r="BE50" s="83" t="str">
        <f t="shared" ca="1" si="250"/>
        <v/>
      </c>
      <c r="BF50" s="83" t="str">
        <f t="shared" ca="1" si="250"/>
        <v/>
      </c>
      <c r="BG50" s="83" t="str">
        <f t="shared" ca="1" si="250"/>
        <v/>
      </c>
      <c r="BH50" s="83" t="str">
        <f t="shared" ca="1" si="250"/>
        <v/>
      </c>
      <c r="BI50" s="83" t="str">
        <f t="shared" ca="1" si="250"/>
        <v/>
      </c>
      <c r="BJ50" s="83" t="str">
        <f t="shared" ca="1" si="250"/>
        <v/>
      </c>
      <c r="BK50" s="83" t="str">
        <f t="shared" ca="1" si="250"/>
        <v/>
      </c>
      <c r="BL50" s="126" t="str">
        <f ca="1">IFERROR(IF(VLOOKUP(BL$1,$A$7:$C$26,3,0),IF(ISNUMBER(BC50),SUMIFS('Stats Coachs'!$F$3:$F$29,'Stats Coachs'!$C$3:$C$29,VLOOKUP(BL$1,$A$7:$B$26,2,0)),""),""),"")</f>
        <v/>
      </c>
      <c r="BM50" s="83" t="str">
        <f t="shared" ca="1" si="251"/>
        <v/>
      </c>
      <c r="BN50" s="83" t="str">
        <f t="shared" ca="1" si="251"/>
        <v/>
      </c>
      <c r="BO50" s="83" t="str">
        <f t="shared" ca="1" si="251"/>
        <v/>
      </c>
      <c r="BP50" s="83" t="str">
        <f t="shared" ca="1" si="251"/>
        <v/>
      </c>
      <c r="BQ50" s="83" t="str">
        <f t="shared" ca="1" si="251"/>
        <v/>
      </c>
      <c r="BR50" s="83" t="str">
        <f t="shared" ca="1" si="251"/>
        <v/>
      </c>
      <c r="BS50" s="83" t="str">
        <f t="shared" ca="1" si="251"/>
        <v/>
      </c>
      <c r="BT50" s="83" t="str">
        <f t="shared" ca="1" si="251"/>
        <v/>
      </c>
      <c r="BU50" s="83" t="str">
        <f t="shared" ca="1" si="251"/>
        <v/>
      </c>
      <c r="BV50" s="126" t="str">
        <f ca="1">IFERROR(IF(VLOOKUP(BV$1,$A$7:$C$26,3,0),IF(ISNUMBER(BM50),SUMIFS('Stats Coachs'!$F$3:$F$29,'Stats Coachs'!$C$3:$C$29,VLOOKUP(BV$1,$A$7:$B$26,2,0)),""),""),"")</f>
        <v/>
      </c>
      <c r="BW50" s="83" t="str">
        <f t="shared" ca="1" si="252"/>
        <v/>
      </c>
      <c r="BX50" s="83" t="str">
        <f t="shared" ca="1" si="252"/>
        <v/>
      </c>
      <c r="BY50" s="83" t="str">
        <f t="shared" ca="1" si="252"/>
        <v/>
      </c>
      <c r="BZ50" s="83" t="str">
        <f t="shared" ca="1" si="252"/>
        <v/>
      </c>
      <c r="CA50" s="83" t="str">
        <f t="shared" ca="1" si="252"/>
        <v/>
      </c>
      <c r="CB50" s="83" t="str">
        <f t="shared" ca="1" si="252"/>
        <v/>
      </c>
      <c r="CC50" s="83" t="str">
        <f t="shared" ca="1" si="252"/>
        <v/>
      </c>
      <c r="CD50" s="83" t="str">
        <f t="shared" ca="1" si="252"/>
        <v/>
      </c>
      <c r="CE50" s="83" t="str">
        <f t="shared" ca="1" si="252"/>
        <v/>
      </c>
      <c r="CF50" s="126" t="str">
        <f ca="1">IFERROR(IF(VLOOKUP(CF$1,$A$7:$C$26,3,0),IF(ISNUMBER(BW50),SUMIFS('Stats Coachs'!$F$3:$F$29,'Stats Coachs'!$C$3:$C$29,VLOOKUP(CF$1,$A$7:$B$26,2,0)),""),""),"")</f>
        <v/>
      </c>
      <c r="CG50" s="83" t="str">
        <f t="shared" ca="1" si="253"/>
        <v/>
      </c>
      <c r="CH50" s="83" t="str">
        <f t="shared" ca="1" si="253"/>
        <v/>
      </c>
      <c r="CI50" s="83" t="str">
        <f t="shared" ca="1" si="253"/>
        <v/>
      </c>
      <c r="CJ50" s="83" t="str">
        <f t="shared" ca="1" si="253"/>
        <v/>
      </c>
      <c r="CK50" s="83" t="str">
        <f t="shared" ca="1" si="253"/>
        <v/>
      </c>
      <c r="CL50" s="83" t="str">
        <f t="shared" ca="1" si="253"/>
        <v/>
      </c>
      <c r="CM50" s="83" t="str">
        <f t="shared" ca="1" si="253"/>
        <v/>
      </c>
      <c r="CN50" s="83" t="str">
        <f t="shared" ca="1" si="253"/>
        <v/>
      </c>
      <c r="CO50" s="83" t="str">
        <f t="shared" ca="1" si="253"/>
        <v/>
      </c>
      <c r="CP50" s="126" t="str">
        <f ca="1">IFERROR(IF(VLOOKUP(CP$1,$A$7:$C$26,3,0),IF(ISNUMBER(CG50),SUMIFS('Stats Coachs'!$F$3:$F$29,'Stats Coachs'!$C$3:$C$29,VLOOKUP(CP$1,$A$7:$B$26,2,0)),""),""),"")</f>
        <v/>
      </c>
      <c r="CQ50" s="83" t="str">
        <f t="shared" ca="1" si="254"/>
        <v/>
      </c>
      <c r="CR50" s="83" t="str">
        <f t="shared" ca="1" si="254"/>
        <v/>
      </c>
      <c r="CS50" s="83" t="str">
        <f t="shared" ca="1" si="254"/>
        <v/>
      </c>
      <c r="CT50" s="83" t="str">
        <f t="shared" ca="1" si="254"/>
        <v/>
      </c>
      <c r="CU50" s="83" t="str">
        <f t="shared" ca="1" si="254"/>
        <v/>
      </c>
      <c r="CV50" s="83" t="str">
        <f t="shared" ca="1" si="254"/>
        <v/>
      </c>
      <c r="CW50" s="83" t="str">
        <f t="shared" ca="1" si="254"/>
        <v/>
      </c>
      <c r="CX50" s="83" t="str">
        <f t="shared" ca="1" si="254"/>
        <v/>
      </c>
      <c r="CY50" s="83" t="str">
        <f t="shared" ca="1" si="254"/>
        <v/>
      </c>
      <c r="CZ50" s="126" t="str">
        <f ca="1">IFERROR(IF(VLOOKUP(CZ$1,$A$7:$C$26,3,0),IF(ISNUMBER(CQ50),SUMIFS('Stats Coachs'!$F$3:$F$29,'Stats Coachs'!$C$3:$C$29,VLOOKUP(CZ$1,$A$7:$B$26,2,0)),""),""),"")</f>
        <v/>
      </c>
      <c r="DA50" s="83" t="str">
        <f t="shared" ca="1" si="255"/>
        <v/>
      </c>
      <c r="DB50" s="83" t="str">
        <f t="shared" ca="1" si="255"/>
        <v/>
      </c>
      <c r="DC50" s="83" t="str">
        <f t="shared" ca="1" si="255"/>
        <v/>
      </c>
      <c r="DD50" s="83" t="str">
        <f t="shared" ca="1" si="255"/>
        <v/>
      </c>
      <c r="DE50" s="83" t="str">
        <f t="shared" ca="1" si="255"/>
        <v/>
      </c>
      <c r="DF50" s="83" t="str">
        <f t="shared" ca="1" si="255"/>
        <v/>
      </c>
      <c r="DG50" s="83" t="str">
        <f t="shared" ca="1" si="255"/>
        <v/>
      </c>
      <c r="DH50" s="83" t="str">
        <f t="shared" ca="1" si="255"/>
        <v/>
      </c>
      <c r="DI50" s="83" t="str">
        <f t="shared" ca="1" si="255"/>
        <v/>
      </c>
      <c r="DJ50" s="126" t="str">
        <f ca="1">IFERROR(IF(VLOOKUP(DJ$1,$A$7:$C$26,3,0),IF(ISNUMBER(DA50),SUMIFS('Stats Coachs'!$F$3:$F$29,'Stats Coachs'!$C$3:$C$29,VLOOKUP(DJ$1,$A$7:$B$26,2,0)),""),""),"")</f>
        <v/>
      </c>
      <c r="DK50" s="83" t="str">
        <f t="shared" ca="1" si="256"/>
        <v/>
      </c>
      <c r="DL50" s="83" t="str">
        <f t="shared" ca="1" si="256"/>
        <v/>
      </c>
      <c r="DM50" s="83" t="str">
        <f t="shared" ca="1" si="256"/>
        <v/>
      </c>
      <c r="DN50" s="83" t="str">
        <f t="shared" ca="1" si="256"/>
        <v/>
      </c>
      <c r="DO50" s="83" t="str">
        <f t="shared" ca="1" si="256"/>
        <v/>
      </c>
      <c r="DP50" s="83" t="str">
        <f t="shared" ca="1" si="256"/>
        <v/>
      </c>
      <c r="DQ50" s="83" t="str">
        <f t="shared" ca="1" si="256"/>
        <v/>
      </c>
      <c r="DR50" s="83" t="str">
        <f t="shared" ca="1" si="256"/>
        <v/>
      </c>
      <c r="DS50" s="83" t="str">
        <f t="shared" ca="1" si="256"/>
        <v/>
      </c>
      <c r="DT50" s="126" t="str">
        <f ca="1">IFERROR(IF(VLOOKUP(DT$1,$A$7:$C$26,3,0),IF(ISNUMBER(DK50),SUMIFS('Stats Coachs'!$F$3:$F$29,'Stats Coachs'!$C$3:$C$29,VLOOKUP(DT$1,$A$7:$B$26,2,0)),""),""),"")</f>
        <v/>
      </c>
      <c r="DU50" s="83">
        <f t="shared" ca="1" si="257"/>
        <v>3</v>
      </c>
      <c r="DV50" s="83">
        <f t="shared" ca="1" si="257"/>
        <v>2</v>
      </c>
      <c r="DW50" s="83">
        <f t="shared" ca="1" si="257"/>
        <v>1</v>
      </c>
      <c r="DX50" s="83">
        <f t="shared" ca="1" si="257"/>
        <v>210</v>
      </c>
      <c r="DY50" s="83">
        <f t="shared" ca="1" si="257"/>
        <v>70</v>
      </c>
      <c r="DZ50" s="83">
        <f t="shared" ca="1" si="257"/>
        <v>0</v>
      </c>
      <c r="EA50" s="83">
        <f t="shared" ca="1" si="257"/>
        <v>1</v>
      </c>
      <c r="EB50" s="83">
        <f t="shared" ca="1" si="257"/>
        <v>0</v>
      </c>
      <c r="EC50" s="83">
        <f t="shared" ca="1" si="257"/>
        <v>0</v>
      </c>
      <c r="ED50" s="126">
        <f ca="1">IFERROR(IF(VLOOKUP(ED$1,$A$7:$C$26,3,0),IF(ISNUMBER(DU50),SUMIFS('Stats Coachs'!$F$3:$F$29,'Stats Coachs'!$C$3:$C$29,VLOOKUP(ED$1,$A$7:$B$26,2,0)),""),""),"")</f>
        <v>24</v>
      </c>
      <c r="EE50" s="83" t="str">
        <f t="shared" ca="1" si="258"/>
        <v/>
      </c>
      <c r="EF50" s="83" t="str">
        <f t="shared" ca="1" si="258"/>
        <v/>
      </c>
      <c r="EG50" s="83" t="str">
        <f t="shared" ca="1" si="258"/>
        <v/>
      </c>
      <c r="EH50" s="83" t="str">
        <f t="shared" ca="1" si="258"/>
        <v/>
      </c>
      <c r="EI50" s="83" t="str">
        <f t="shared" ca="1" si="258"/>
        <v/>
      </c>
      <c r="EJ50" s="83" t="str">
        <f t="shared" ca="1" si="258"/>
        <v/>
      </c>
      <c r="EK50" s="83" t="str">
        <f t="shared" ca="1" si="258"/>
        <v/>
      </c>
      <c r="EL50" s="83" t="str">
        <f t="shared" ca="1" si="258"/>
        <v/>
      </c>
      <c r="EM50" s="83" t="str">
        <f t="shared" ca="1" si="258"/>
        <v/>
      </c>
      <c r="EN50" s="126" t="str">
        <f ca="1">IFERROR(IF(VLOOKUP(EN$1,$A$7:$C$26,3,0),IF(ISNUMBER(EE50),SUMIFS('Stats Coachs'!$F$3:$F$29,'Stats Coachs'!$C$3:$C$29,VLOOKUP(EN$1,$A$7:$B$26,2,0)),""),""),"")</f>
        <v/>
      </c>
      <c r="EO50" s="83" t="str">
        <f t="shared" ca="1" si="259"/>
        <v/>
      </c>
      <c r="EP50" s="83" t="str">
        <f t="shared" ca="1" si="259"/>
        <v/>
      </c>
      <c r="EQ50" s="83" t="str">
        <f t="shared" ca="1" si="259"/>
        <v/>
      </c>
      <c r="ER50" s="83" t="str">
        <f t="shared" ca="1" si="259"/>
        <v/>
      </c>
      <c r="ES50" s="83" t="str">
        <f t="shared" ca="1" si="259"/>
        <v/>
      </c>
      <c r="ET50" s="83" t="str">
        <f t="shared" ca="1" si="259"/>
        <v/>
      </c>
      <c r="EU50" s="83" t="str">
        <f t="shared" ca="1" si="259"/>
        <v/>
      </c>
      <c r="EV50" s="83" t="str">
        <f t="shared" ca="1" si="259"/>
        <v/>
      </c>
      <c r="EW50" s="83" t="str">
        <f t="shared" ca="1" si="259"/>
        <v/>
      </c>
      <c r="EX50" s="126" t="str">
        <f ca="1">IFERROR(IF(VLOOKUP(EX$1,$A$7:$C$26,3,0),IF(ISNUMBER(EO50),SUMIFS('Stats Coachs'!$F$3:$F$29,'Stats Coachs'!$C$3:$C$29,VLOOKUP(EX$1,$A$7:$B$26,2,0)),""),""),"")</f>
        <v/>
      </c>
      <c r="EY50" s="83" t="str">
        <f t="shared" ca="1" si="260"/>
        <v/>
      </c>
      <c r="EZ50" s="83" t="str">
        <f t="shared" ca="1" si="260"/>
        <v/>
      </c>
      <c r="FA50" s="83" t="str">
        <f t="shared" ca="1" si="260"/>
        <v/>
      </c>
      <c r="FB50" s="83" t="str">
        <f t="shared" ca="1" si="260"/>
        <v/>
      </c>
      <c r="FC50" s="83" t="str">
        <f t="shared" ca="1" si="260"/>
        <v/>
      </c>
      <c r="FD50" s="83" t="str">
        <f t="shared" ca="1" si="260"/>
        <v/>
      </c>
      <c r="FE50" s="83" t="str">
        <f t="shared" ca="1" si="260"/>
        <v/>
      </c>
      <c r="FF50" s="83" t="str">
        <f t="shared" ca="1" si="260"/>
        <v/>
      </c>
      <c r="FG50" s="83" t="str">
        <f t="shared" ca="1" si="260"/>
        <v/>
      </c>
      <c r="FH50" s="126" t="str">
        <f ca="1">IFERROR(IF(VLOOKUP(FH$1,$A$7:$C$26,3,0),IF(ISNUMBER(EY50),SUMIFS('Stats Coachs'!$F$3:$F$29,'Stats Coachs'!$C$3:$C$29,VLOOKUP(FH$1,$A$7:$B$26,2,0)),""),""),"")</f>
        <v/>
      </c>
      <c r="FI50" s="83" t="str">
        <f t="shared" ca="1" si="261"/>
        <v/>
      </c>
      <c r="FJ50" s="83" t="str">
        <f t="shared" ca="1" si="261"/>
        <v/>
      </c>
      <c r="FK50" s="83" t="str">
        <f t="shared" ca="1" si="261"/>
        <v/>
      </c>
      <c r="FL50" s="83" t="str">
        <f t="shared" ca="1" si="261"/>
        <v/>
      </c>
      <c r="FM50" s="83" t="str">
        <f t="shared" ca="1" si="261"/>
        <v/>
      </c>
      <c r="FN50" s="83" t="str">
        <f t="shared" ca="1" si="261"/>
        <v/>
      </c>
      <c r="FO50" s="83" t="str">
        <f t="shared" ca="1" si="261"/>
        <v/>
      </c>
      <c r="FP50" s="83" t="str">
        <f t="shared" ca="1" si="261"/>
        <v/>
      </c>
      <c r="FQ50" s="83" t="str">
        <f t="shared" ca="1" si="261"/>
        <v/>
      </c>
      <c r="FR50" s="126" t="str">
        <f ca="1">IFERROR(IF(VLOOKUP(FR$1,$A$7:$C$26,3,0),IF(ISNUMBER(FI50),SUMIFS('Stats Coachs'!$F$3:$F$29,'Stats Coachs'!$C$3:$C$29,VLOOKUP(FR$1,$A$7:$B$26,2,0)),""),""),"")</f>
        <v/>
      </c>
      <c r="FS50" s="83" t="str">
        <f t="shared" ca="1" si="262"/>
        <v/>
      </c>
      <c r="FT50" s="83" t="str">
        <f t="shared" ca="1" si="262"/>
        <v/>
      </c>
      <c r="FU50" s="83" t="str">
        <f t="shared" ca="1" si="262"/>
        <v/>
      </c>
      <c r="FV50" s="83" t="str">
        <f t="shared" ca="1" si="262"/>
        <v/>
      </c>
      <c r="FW50" s="83" t="str">
        <f t="shared" ca="1" si="262"/>
        <v/>
      </c>
      <c r="FX50" s="83" t="str">
        <f t="shared" ca="1" si="262"/>
        <v/>
      </c>
      <c r="FY50" s="83" t="str">
        <f t="shared" ca="1" si="262"/>
        <v/>
      </c>
      <c r="FZ50" s="83" t="str">
        <f t="shared" ca="1" si="262"/>
        <v/>
      </c>
      <c r="GA50" s="83" t="str">
        <f t="shared" ca="1" si="262"/>
        <v/>
      </c>
      <c r="GB50" s="126" t="str">
        <f ca="1">IFERROR(IF(VLOOKUP(GB$1,$A$7:$C$26,3,0),IF(ISNUMBER(FS50),SUMIFS('Stats Coachs'!$F$3:$F$29,'Stats Coachs'!$C$3:$C$29,VLOOKUP(GB$1,$A$7:$B$26,2,0)),""),""),"")</f>
        <v/>
      </c>
      <c r="GC50" s="83" t="str">
        <f t="shared" ca="1" si="263"/>
        <v/>
      </c>
      <c r="GD50" s="83" t="str">
        <f t="shared" ca="1" si="263"/>
        <v/>
      </c>
      <c r="GE50" s="83" t="str">
        <f t="shared" ca="1" si="263"/>
        <v/>
      </c>
      <c r="GF50" s="83" t="str">
        <f t="shared" ca="1" si="263"/>
        <v/>
      </c>
      <c r="GG50" s="83" t="str">
        <f t="shared" ca="1" si="263"/>
        <v/>
      </c>
      <c r="GH50" s="83" t="str">
        <f t="shared" ca="1" si="263"/>
        <v/>
      </c>
      <c r="GI50" s="83" t="str">
        <f t="shared" ca="1" si="263"/>
        <v/>
      </c>
      <c r="GJ50" s="83" t="str">
        <f t="shared" ca="1" si="263"/>
        <v/>
      </c>
      <c r="GK50" s="83" t="str">
        <f t="shared" ca="1" si="263"/>
        <v/>
      </c>
      <c r="GL50" s="126" t="str">
        <f ca="1">IFERROR(IF(VLOOKUP(GL$1,$A$7:$C$26,3,0),IF(ISNUMBER(GC50),SUMIFS('Stats Coachs'!$F$3:$F$29,'Stats Coachs'!$C$3:$C$29,VLOOKUP(GL$1,$A$7:$B$26,2,0)),""),""),"")</f>
        <v/>
      </c>
      <c r="GM50" s="83" t="str">
        <f t="shared" ca="1" si="264"/>
        <v/>
      </c>
      <c r="GN50" s="83" t="str">
        <f t="shared" ca="1" si="264"/>
        <v/>
      </c>
      <c r="GO50" s="83" t="str">
        <f t="shared" ca="1" si="264"/>
        <v/>
      </c>
      <c r="GP50" s="83" t="str">
        <f t="shared" ca="1" si="264"/>
        <v/>
      </c>
      <c r="GQ50" s="83" t="str">
        <f t="shared" ca="1" si="264"/>
        <v/>
      </c>
      <c r="GR50" s="83" t="str">
        <f t="shared" ca="1" si="264"/>
        <v/>
      </c>
      <c r="GS50" s="83" t="str">
        <f t="shared" ca="1" si="264"/>
        <v/>
      </c>
      <c r="GT50" s="83" t="str">
        <f t="shared" ca="1" si="264"/>
        <v/>
      </c>
      <c r="GU50" s="83" t="str">
        <f t="shared" ca="1" si="264"/>
        <v/>
      </c>
      <c r="GV50" s="126" t="str">
        <f ca="1">IFERROR(IF(VLOOKUP(GV$1,$A$7:$C$26,3,0),IF(ISNUMBER(GM50),SUMIFS('Stats Coachs'!$F$3:$F$29,'Stats Coachs'!$C$3:$C$29,VLOOKUP(GV$1,$A$7:$B$26,2,0)),""),""),"")</f>
        <v/>
      </c>
      <c r="GW50" s="83" t="str">
        <f t="shared" ca="1" si="265"/>
        <v/>
      </c>
      <c r="GX50" s="83" t="str">
        <f t="shared" ca="1" si="265"/>
        <v/>
      </c>
      <c r="GY50" s="83" t="str">
        <f t="shared" ca="1" si="265"/>
        <v/>
      </c>
      <c r="GZ50" s="83" t="str">
        <f t="shared" ca="1" si="265"/>
        <v/>
      </c>
      <c r="HA50" s="83" t="str">
        <f t="shared" ca="1" si="265"/>
        <v/>
      </c>
      <c r="HB50" s="83" t="str">
        <f t="shared" ca="1" si="265"/>
        <v/>
      </c>
      <c r="HC50" s="83" t="str">
        <f t="shared" ca="1" si="265"/>
        <v/>
      </c>
      <c r="HD50" s="83" t="str">
        <f t="shared" ca="1" si="265"/>
        <v/>
      </c>
      <c r="HE50" s="83" t="str">
        <f t="shared" ca="1" si="265"/>
        <v/>
      </c>
      <c r="HF50" s="126" t="str">
        <f ca="1">IFERROR(IF(VLOOKUP(HF$1,$A$7:$C$26,3,0),IF(ISNUMBER(GW50),SUMIFS('Stats Coachs'!$F$3:$F$29,'Stats Coachs'!$C$3:$C$29,VLOOKUP(HF$1,$A$7:$B$26,2,0)),""),""),"")</f>
        <v/>
      </c>
      <c r="HG50" s="83" t="str">
        <f t="shared" ca="1" si="266"/>
        <v/>
      </c>
      <c r="HH50" s="83" t="str">
        <f t="shared" ca="1" si="266"/>
        <v/>
      </c>
      <c r="HI50" s="83" t="str">
        <f t="shared" ca="1" si="266"/>
        <v/>
      </c>
      <c r="HJ50" s="83" t="str">
        <f t="shared" ca="1" si="266"/>
        <v/>
      </c>
      <c r="HK50" s="83" t="str">
        <f t="shared" ca="1" si="266"/>
        <v/>
      </c>
      <c r="HL50" s="83" t="str">
        <f t="shared" ca="1" si="266"/>
        <v/>
      </c>
      <c r="HM50" s="83" t="str">
        <f t="shared" ca="1" si="266"/>
        <v/>
      </c>
      <c r="HN50" s="83" t="str">
        <f t="shared" ca="1" si="266"/>
        <v/>
      </c>
      <c r="HO50" s="83" t="str">
        <f t="shared" ca="1" si="266"/>
        <v/>
      </c>
      <c r="HP50" s="126" t="str">
        <f ca="1">IFERROR(IF(VLOOKUP(HP$1,$A$7:$C$26,3,0),IF(ISNUMBER(HG50),SUMIFS('Stats Coachs'!$F$3:$F$29,'Stats Coachs'!$C$3:$C$29,VLOOKUP(HP$1,$A$7:$B$26,2,0)),""),""),"")</f>
        <v/>
      </c>
      <c r="HQ50" s="83" t="str">
        <f t="shared" ca="1" si="267"/>
        <v/>
      </c>
      <c r="HR50" s="83" t="str">
        <f t="shared" ca="1" si="267"/>
        <v/>
      </c>
      <c r="HS50" s="83" t="str">
        <f t="shared" ca="1" si="267"/>
        <v/>
      </c>
      <c r="HT50" s="83" t="str">
        <f t="shared" ca="1" si="267"/>
        <v/>
      </c>
      <c r="HU50" s="83" t="str">
        <f t="shared" ca="1" si="267"/>
        <v/>
      </c>
      <c r="HV50" s="83" t="str">
        <f t="shared" ca="1" si="267"/>
        <v/>
      </c>
      <c r="HW50" s="83" t="str">
        <f t="shared" ca="1" si="267"/>
        <v/>
      </c>
      <c r="HX50" s="83" t="str">
        <f t="shared" ca="1" si="267"/>
        <v/>
      </c>
      <c r="HY50" s="83" t="str">
        <f t="shared" ca="1" si="267"/>
        <v/>
      </c>
      <c r="HZ50" s="126" t="str">
        <f ca="1">IFERROR(IF(VLOOKUP(HZ$1,$A$7:$C$26,3,0),IF(ISNUMBER(HQ50),SUMIFS('Stats Coachs'!$F$3:$F$29,'Stats Coachs'!$C$3:$C$29,VLOOKUP(HZ$1,$A$7:$B$26,2,0)),""),""),"")</f>
        <v/>
      </c>
      <c r="IA50" s="83" t="str">
        <f t="shared" ca="1" si="268"/>
        <v/>
      </c>
      <c r="IB50" s="83" t="str">
        <f t="shared" ca="1" si="268"/>
        <v/>
      </c>
      <c r="IC50" s="83" t="str">
        <f t="shared" ca="1" si="268"/>
        <v/>
      </c>
      <c r="ID50" s="83" t="str">
        <f t="shared" ca="1" si="268"/>
        <v/>
      </c>
      <c r="IE50" s="83" t="str">
        <f t="shared" ca="1" si="268"/>
        <v/>
      </c>
      <c r="IF50" s="83" t="str">
        <f t="shared" ca="1" si="268"/>
        <v/>
      </c>
      <c r="IG50" s="83" t="str">
        <f t="shared" ca="1" si="268"/>
        <v/>
      </c>
      <c r="IH50" s="83" t="str">
        <f t="shared" ca="1" si="268"/>
        <v/>
      </c>
      <c r="II50" s="83" t="str">
        <f t="shared" ca="1" si="268"/>
        <v/>
      </c>
      <c r="IJ50" s="126" t="str">
        <f ca="1">IFERROR(IF(VLOOKUP(IJ$1,$A$7:$C$26,3,0),IF(ISNUMBER(IA50),SUMIFS('Stats Coachs'!$F$3:$F$29,'Stats Coachs'!$C$3:$C$29,VLOOKUP(IJ$1,$A$7:$B$26,2,0)),""),""),"")</f>
        <v/>
      </c>
    </row>
    <row r="51" spans="1:244" x14ac:dyDescent="0.2">
      <c r="E51" s="83">
        <v>48</v>
      </c>
      <c r="F51" s="86" t="str">
        <f t="shared" ca="1" si="247"/>
        <v>Leonid</v>
      </c>
      <c r="G51" s="83">
        <f t="shared" ca="1" si="170"/>
        <v>45</v>
      </c>
      <c r="H51" s="83">
        <f t="shared" ca="1" si="170"/>
        <v>35</v>
      </c>
      <c r="I51" s="83">
        <f t="shared" ca="1" si="170"/>
        <v>10</v>
      </c>
      <c r="J51" s="117">
        <f t="shared" ca="1" si="170"/>
        <v>2995</v>
      </c>
      <c r="K51" s="87">
        <f t="shared" ca="1" si="171"/>
        <v>66.5</v>
      </c>
      <c r="L51" s="83">
        <f t="shared" ca="1" si="172"/>
        <v>9</v>
      </c>
      <c r="M51" s="83">
        <f t="shared" ca="1" si="172"/>
        <v>15</v>
      </c>
      <c r="N51" s="83">
        <f t="shared" ca="1" si="172"/>
        <v>0</v>
      </c>
      <c r="O51" s="83">
        <f t="shared" ca="1" si="172"/>
        <v>0</v>
      </c>
      <c r="P51" s="114">
        <f t="shared" ca="1" si="173"/>
        <v>0.10297482837528604</v>
      </c>
      <c r="Q51" s="83">
        <f t="shared" ca="1" si="174"/>
        <v>3</v>
      </c>
      <c r="R51" s="114">
        <f t="shared" ca="1" si="175"/>
        <v>0.67164179104477617</v>
      </c>
      <c r="T51" s="88">
        <f ca="1">RANK(V51,$V$4:$V$98,0)+COUNTIFS($V$4:$V51,V51)-1</f>
        <v>63</v>
      </c>
      <c r="U51" s="84" t="str">
        <f>Listes!X51</f>
        <v>Jérome</v>
      </c>
      <c r="V51" s="89" cm="1">
        <f t="array" aca="1" ref="V51" ca="1">INDEX($W51:$AG51,$C$2)</f>
        <v>20</v>
      </c>
      <c r="W51" s="83">
        <f t="shared" ca="1" si="245"/>
        <v>20</v>
      </c>
      <c r="X51" s="83">
        <f t="shared" ca="1" si="245"/>
        <v>16</v>
      </c>
      <c r="Y51" s="83">
        <f t="shared" ca="1" si="245"/>
        <v>4</v>
      </c>
      <c r="Z51" s="83">
        <f t="shared" ca="1" si="245"/>
        <v>1560</v>
      </c>
      <c r="AA51" s="90">
        <f t="shared" ca="1" si="146"/>
        <v>78</v>
      </c>
      <c r="AB51" s="83">
        <f t="shared" ca="1" si="246"/>
        <v>0</v>
      </c>
      <c r="AC51" s="83">
        <f t="shared" ca="1" si="246"/>
        <v>1</v>
      </c>
      <c r="AD51" s="83">
        <f t="shared" ca="1" si="246"/>
        <v>2</v>
      </c>
      <c r="AE51" s="83">
        <f t="shared" ca="1" si="246"/>
        <v>0</v>
      </c>
      <c r="AF51" s="116">
        <f t="shared" ca="1" si="244"/>
        <v>4.5766590389016017E-2</v>
      </c>
      <c r="AG51" s="85">
        <f t="shared" ca="1" si="178"/>
        <v>2</v>
      </c>
      <c r="AH51" s="126">
        <f t="shared" ca="1" si="179"/>
        <v>31</v>
      </c>
      <c r="AI51" s="83" t="str">
        <f t="shared" ca="1" si="248"/>
        <v/>
      </c>
      <c r="AJ51" s="83" t="str">
        <f t="shared" ca="1" si="248"/>
        <v/>
      </c>
      <c r="AK51" s="83" t="str">
        <f t="shared" ca="1" si="248"/>
        <v/>
      </c>
      <c r="AL51" s="83" t="str">
        <f t="shared" ca="1" si="248"/>
        <v/>
      </c>
      <c r="AM51" s="83" t="str">
        <f t="shared" ca="1" si="248"/>
        <v/>
      </c>
      <c r="AN51" s="83" t="str">
        <f t="shared" ca="1" si="248"/>
        <v/>
      </c>
      <c r="AO51" s="83" t="str">
        <f t="shared" ca="1" si="248"/>
        <v/>
      </c>
      <c r="AP51" s="83" t="str">
        <f t="shared" ca="1" si="248"/>
        <v/>
      </c>
      <c r="AQ51" s="83" t="str">
        <f t="shared" ca="1" si="248"/>
        <v/>
      </c>
      <c r="AR51" s="126" t="str">
        <f ca="1">IFERROR(IF(VLOOKUP(AR$1,$A$6:$C$26,3,0),IF(ISNUMBER(AI51),SUMIFS('Stats Coachs'!$F$2:$F$29,'Stats Coachs'!$C$2:$C$29,VLOOKUP(AR$1,$A$6:$B$26,2,0)),""),""),"")</f>
        <v/>
      </c>
      <c r="AS51" s="83" t="str">
        <f t="shared" ca="1" si="249"/>
        <v/>
      </c>
      <c r="AT51" s="83" t="str">
        <f t="shared" ca="1" si="249"/>
        <v/>
      </c>
      <c r="AU51" s="83" t="str">
        <f t="shared" ca="1" si="249"/>
        <v/>
      </c>
      <c r="AV51" s="83" t="str">
        <f t="shared" ca="1" si="249"/>
        <v/>
      </c>
      <c r="AW51" s="83" t="str">
        <f t="shared" ca="1" si="249"/>
        <v/>
      </c>
      <c r="AX51" s="83" t="str">
        <f t="shared" ca="1" si="249"/>
        <v/>
      </c>
      <c r="AY51" s="83" t="str">
        <f t="shared" ca="1" si="249"/>
        <v/>
      </c>
      <c r="AZ51" s="83" t="str">
        <f t="shared" ca="1" si="249"/>
        <v/>
      </c>
      <c r="BA51" s="83" t="str">
        <f t="shared" ca="1" si="249"/>
        <v/>
      </c>
      <c r="BB51" s="126" t="str">
        <f ca="1">IFERROR(IF(VLOOKUP(BB$1,$A$7:$C$26,3,0),IF(ISNUMBER(AS51),SUMIFS('Stats Coachs'!$F$3:$F$29,'Stats Coachs'!$C$3:$C$29,VLOOKUP(BB$1,$A$7:$B$26,2,0)),""),""),"")</f>
        <v/>
      </c>
      <c r="BC51" s="83" t="str">
        <f t="shared" ca="1" si="250"/>
        <v/>
      </c>
      <c r="BD51" s="83" t="str">
        <f t="shared" ca="1" si="250"/>
        <v/>
      </c>
      <c r="BE51" s="83" t="str">
        <f t="shared" ca="1" si="250"/>
        <v/>
      </c>
      <c r="BF51" s="83" t="str">
        <f t="shared" ca="1" si="250"/>
        <v/>
      </c>
      <c r="BG51" s="83" t="str">
        <f t="shared" ca="1" si="250"/>
        <v/>
      </c>
      <c r="BH51" s="83" t="str">
        <f t="shared" ca="1" si="250"/>
        <v/>
      </c>
      <c r="BI51" s="83" t="str">
        <f t="shared" ca="1" si="250"/>
        <v/>
      </c>
      <c r="BJ51" s="83" t="str">
        <f t="shared" ca="1" si="250"/>
        <v/>
      </c>
      <c r="BK51" s="83" t="str">
        <f t="shared" ca="1" si="250"/>
        <v/>
      </c>
      <c r="BL51" s="126" t="str">
        <f ca="1">IFERROR(IF(VLOOKUP(BL$1,$A$7:$C$26,3,0),IF(ISNUMBER(BC51),SUMIFS('Stats Coachs'!$F$3:$F$29,'Stats Coachs'!$C$3:$C$29,VLOOKUP(BL$1,$A$7:$B$26,2,0)),""),""),"")</f>
        <v/>
      </c>
      <c r="BM51" s="83" t="str">
        <f t="shared" ca="1" si="251"/>
        <v/>
      </c>
      <c r="BN51" s="83" t="str">
        <f t="shared" ca="1" si="251"/>
        <v/>
      </c>
      <c r="BO51" s="83" t="str">
        <f t="shared" ca="1" si="251"/>
        <v/>
      </c>
      <c r="BP51" s="83" t="str">
        <f t="shared" ca="1" si="251"/>
        <v/>
      </c>
      <c r="BQ51" s="83" t="str">
        <f t="shared" ca="1" si="251"/>
        <v/>
      </c>
      <c r="BR51" s="83" t="str">
        <f t="shared" ca="1" si="251"/>
        <v/>
      </c>
      <c r="BS51" s="83" t="str">
        <f t="shared" ca="1" si="251"/>
        <v/>
      </c>
      <c r="BT51" s="83" t="str">
        <f t="shared" ca="1" si="251"/>
        <v/>
      </c>
      <c r="BU51" s="83" t="str">
        <f t="shared" ca="1" si="251"/>
        <v/>
      </c>
      <c r="BV51" s="126" t="str">
        <f ca="1">IFERROR(IF(VLOOKUP(BV$1,$A$7:$C$26,3,0),IF(ISNUMBER(BM51),SUMIFS('Stats Coachs'!$F$3:$F$29,'Stats Coachs'!$C$3:$C$29,VLOOKUP(BV$1,$A$7:$B$26,2,0)),""),""),"")</f>
        <v/>
      </c>
      <c r="BW51" s="83" t="str">
        <f t="shared" ca="1" si="252"/>
        <v/>
      </c>
      <c r="BX51" s="83" t="str">
        <f t="shared" ca="1" si="252"/>
        <v/>
      </c>
      <c r="BY51" s="83" t="str">
        <f t="shared" ca="1" si="252"/>
        <v/>
      </c>
      <c r="BZ51" s="83" t="str">
        <f t="shared" ca="1" si="252"/>
        <v/>
      </c>
      <c r="CA51" s="83" t="str">
        <f t="shared" ca="1" si="252"/>
        <v/>
      </c>
      <c r="CB51" s="83" t="str">
        <f t="shared" ca="1" si="252"/>
        <v/>
      </c>
      <c r="CC51" s="83" t="str">
        <f t="shared" ca="1" si="252"/>
        <v/>
      </c>
      <c r="CD51" s="83" t="str">
        <f t="shared" ca="1" si="252"/>
        <v/>
      </c>
      <c r="CE51" s="83" t="str">
        <f t="shared" ca="1" si="252"/>
        <v/>
      </c>
      <c r="CF51" s="126" t="str">
        <f ca="1">IFERROR(IF(VLOOKUP(CF$1,$A$7:$C$26,3,0),IF(ISNUMBER(BW51),SUMIFS('Stats Coachs'!$F$3:$F$29,'Stats Coachs'!$C$3:$C$29,VLOOKUP(CF$1,$A$7:$B$26,2,0)),""),""),"")</f>
        <v/>
      </c>
      <c r="CG51" s="83" t="str">
        <f t="shared" ca="1" si="253"/>
        <v/>
      </c>
      <c r="CH51" s="83" t="str">
        <f t="shared" ca="1" si="253"/>
        <v/>
      </c>
      <c r="CI51" s="83" t="str">
        <f t="shared" ca="1" si="253"/>
        <v/>
      </c>
      <c r="CJ51" s="83" t="str">
        <f t="shared" ca="1" si="253"/>
        <v/>
      </c>
      <c r="CK51" s="83" t="str">
        <f t="shared" ca="1" si="253"/>
        <v/>
      </c>
      <c r="CL51" s="83" t="str">
        <f t="shared" ca="1" si="253"/>
        <v/>
      </c>
      <c r="CM51" s="83" t="str">
        <f t="shared" ca="1" si="253"/>
        <v/>
      </c>
      <c r="CN51" s="83" t="str">
        <f t="shared" ca="1" si="253"/>
        <v/>
      </c>
      <c r="CO51" s="83" t="str">
        <f t="shared" ca="1" si="253"/>
        <v/>
      </c>
      <c r="CP51" s="126" t="str">
        <f ca="1">IFERROR(IF(VLOOKUP(CP$1,$A$7:$C$26,3,0),IF(ISNUMBER(CG51),SUMIFS('Stats Coachs'!$F$3:$F$29,'Stats Coachs'!$C$3:$C$29,VLOOKUP(CP$1,$A$7:$B$26,2,0)),""),""),"")</f>
        <v/>
      </c>
      <c r="CQ51" s="83">
        <f t="shared" ca="1" si="254"/>
        <v>8</v>
      </c>
      <c r="CR51" s="83">
        <f t="shared" ca="1" si="254"/>
        <v>7</v>
      </c>
      <c r="CS51" s="83">
        <f t="shared" ca="1" si="254"/>
        <v>1</v>
      </c>
      <c r="CT51" s="83">
        <f t="shared" ca="1" si="254"/>
        <v>650</v>
      </c>
      <c r="CU51" s="83">
        <f t="shared" ca="1" si="254"/>
        <v>81.5</v>
      </c>
      <c r="CV51" s="83">
        <f t="shared" ca="1" si="254"/>
        <v>0</v>
      </c>
      <c r="CW51" s="83">
        <f t="shared" ca="1" si="254"/>
        <v>1</v>
      </c>
      <c r="CX51" s="83">
        <f t="shared" ca="1" si="254"/>
        <v>0</v>
      </c>
      <c r="CY51" s="83">
        <f t="shared" ca="1" si="254"/>
        <v>0</v>
      </c>
      <c r="CZ51" s="126">
        <f ca="1">IFERROR(IF(VLOOKUP(CZ$1,$A$7:$C$26,3,0),IF(ISNUMBER(CQ51),SUMIFS('Stats Coachs'!$F$3:$F$29,'Stats Coachs'!$C$3:$C$29,VLOOKUP(CZ$1,$A$7:$B$26,2,0)),""),""),"")</f>
        <v>13</v>
      </c>
      <c r="DA51" s="83">
        <f t="shared" ca="1" si="255"/>
        <v>12</v>
      </c>
      <c r="DB51" s="83">
        <f t="shared" ca="1" si="255"/>
        <v>9</v>
      </c>
      <c r="DC51" s="83">
        <f t="shared" ca="1" si="255"/>
        <v>3</v>
      </c>
      <c r="DD51" s="83">
        <f t="shared" ca="1" si="255"/>
        <v>910</v>
      </c>
      <c r="DE51" s="83">
        <f t="shared" ca="1" si="255"/>
        <v>76</v>
      </c>
      <c r="DF51" s="83">
        <f t="shared" ca="1" si="255"/>
        <v>0</v>
      </c>
      <c r="DG51" s="83">
        <f t="shared" ca="1" si="255"/>
        <v>0</v>
      </c>
      <c r="DH51" s="83">
        <f t="shared" ca="1" si="255"/>
        <v>2</v>
      </c>
      <c r="DI51" s="83">
        <f t="shared" ca="1" si="255"/>
        <v>0</v>
      </c>
      <c r="DJ51" s="126">
        <f ca="1">IFERROR(IF(VLOOKUP(DJ$1,$A$7:$C$26,3,0),IF(ISNUMBER(DA51),SUMIFS('Stats Coachs'!$F$3:$F$29,'Stats Coachs'!$C$3:$C$29,VLOOKUP(DJ$1,$A$7:$B$26,2,0)),""),""),"")</f>
        <v>18</v>
      </c>
      <c r="DK51" s="83" t="str">
        <f t="shared" ca="1" si="256"/>
        <v/>
      </c>
      <c r="DL51" s="83" t="str">
        <f t="shared" ca="1" si="256"/>
        <v/>
      </c>
      <c r="DM51" s="83" t="str">
        <f t="shared" ca="1" si="256"/>
        <v/>
      </c>
      <c r="DN51" s="83" t="str">
        <f t="shared" ca="1" si="256"/>
        <v/>
      </c>
      <c r="DO51" s="83" t="str">
        <f t="shared" ca="1" si="256"/>
        <v/>
      </c>
      <c r="DP51" s="83" t="str">
        <f t="shared" ca="1" si="256"/>
        <v/>
      </c>
      <c r="DQ51" s="83" t="str">
        <f t="shared" ca="1" si="256"/>
        <v/>
      </c>
      <c r="DR51" s="83" t="str">
        <f t="shared" ca="1" si="256"/>
        <v/>
      </c>
      <c r="DS51" s="83" t="str">
        <f t="shared" ca="1" si="256"/>
        <v/>
      </c>
      <c r="DT51" s="126" t="str">
        <f ca="1">IFERROR(IF(VLOOKUP(DT$1,$A$7:$C$26,3,0),IF(ISNUMBER(DK51),SUMIFS('Stats Coachs'!$F$3:$F$29,'Stats Coachs'!$C$3:$C$29,VLOOKUP(DT$1,$A$7:$B$26,2,0)),""),""),"")</f>
        <v/>
      </c>
      <c r="DU51" s="83" t="str">
        <f t="shared" ca="1" si="257"/>
        <v/>
      </c>
      <c r="DV51" s="83" t="str">
        <f t="shared" ca="1" si="257"/>
        <v/>
      </c>
      <c r="DW51" s="83" t="str">
        <f t="shared" ca="1" si="257"/>
        <v/>
      </c>
      <c r="DX51" s="83" t="str">
        <f t="shared" ca="1" si="257"/>
        <v/>
      </c>
      <c r="DY51" s="83" t="str">
        <f t="shared" ca="1" si="257"/>
        <v/>
      </c>
      <c r="DZ51" s="83" t="str">
        <f t="shared" ca="1" si="257"/>
        <v/>
      </c>
      <c r="EA51" s="83" t="str">
        <f t="shared" ca="1" si="257"/>
        <v/>
      </c>
      <c r="EB51" s="83" t="str">
        <f t="shared" ca="1" si="257"/>
        <v/>
      </c>
      <c r="EC51" s="83" t="str">
        <f t="shared" ca="1" si="257"/>
        <v/>
      </c>
      <c r="ED51" s="126" t="str">
        <f ca="1">IFERROR(IF(VLOOKUP(ED$1,$A$7:$C$26,3,0),IF(ISNUMBER(DU51),SUMIFS('Stats Coachs'!$F$3:$F$29,'Stats Coachs'!$C$3:$C$29,VLOOKUP(ED$1,$A$7:$B$26,2,0)),""),""),"")</f>
        <v/>
      </c>
      <c r="EE51" s="83" t="str">
        <f t="shared" ca="1" si="258"/>
        <v/>
      </c>
      <c r="EF51" s="83" t="str">
        <f t="shared" ca="1" si="258"/>
        <v/>
      </c>
      <c r="EG51" s="83" t="str">
        <f t="shared" ca="1" si="258"/>
        <v/>
      </c>
      <c r="EH51" s="83" t="str">
        <f t="shared" ca="1" si="258"/>
        <v/>
      </c>
      <c r="EI51" s="83" t="str">
        <f t="shared" ca="1" si="258"/>
        <v/>
      </c>
      <c r="EJ51" s="83" t="str">
        <f t="shared" ca="1" si="258"/>
        <v/>
      </c>
      <c r="EK51" s="83" t="str">
        <f t="shared" ca="1" si="258"/>
        <v/>
      </c>
      <c r="EL51" s="83" t="str">
        <f t="shared" ca="1" si="258"/>
        <v/>
      </c>
      <c r="EM51" s="83" t="str">
        <f t="shared" ca="1" si="258"/>
        <v/>
      </c>
      <c r="EN51" s="126" t="str">
        <f ca="1">IFERROR(IF(VLOOKUP(EN$1,$A$7:$C$26,3,0),IF(ISNUMBER(EE51),SUMIFS('Stats Coachs'!$F$3:$F$29,'Stats Coachs'!$C$3:$C$29,VLOOKUP(EN$1,$A$7:$B$26,2,0)),""),""),"")</f>
        <v/>
      </c>
      <c r="EO51" s="83" t="str">
        <f t="shared" ca="1" si="259"/>
        <v/>
      </c>
      <c r="EP51" s="83" t="str">
        <f t="shared" ca="1" si="259"/>
        <v/>
      </c>
      <c r="EQ51" s="83" t="str">
        <f t="shared" ca="1" si="259"/>
        <v/>
      </c>
      <c r="ER51" s="83" t="str">
        <f t="shared" ca="1" si="259"/>
        <v/>
      </c>
      <c r="ES51" s="83" t="str">
        <f t="shared" ca="1" si="259"/>
        <v/>
      </c>
      <c r="ET51" s="83" t="str">
        <f t="shared" ca="1" si="259"/>
        <v/>
      </c>
      <c r="EU51" s="83" t="str">
        <f t="shared" ca="1" si="259"/>
        <v/>
      </c>
      <c r="EV51" s="83" t="str">
        <f t="shared" ca="1" si="259"/>
        <v/>
      </c>
      <c r="EW51" s="83" t="str">
        <f t="shared" ca="1" si="259"/>
        <v/>
      </c>
      <c r="EX51" s="126" t="str">
        <f ca="1">IFERROR(IF(VLOOKUP(EX$1,$A$7:$C$26,3,0),IF(ISNUMBER(EO51),SUMIFS('Stats Coachs'!$F$3:$F$29,'Stats Coachs'!$C$3:$C$29,VLOOKUP(EX$1,$A$7:$B$26,2,0)),""),""),"")</f>
        <v/>
      </c>
      <c r="EY51" s="83" t="str">
        <f t="shared" ca="1" si="260"/>
        <v/>
      </c>
      <c r="EZ51" s="83" t="str">
        <f t="shared" ca="1" si="260"/>
        <v/>
      </c>
      <c r="FA51" s="83" t="str">
        <f t="shared" ca="1" si="260"/>
        <v/>
      </c>
      <c r="FB51" s="83" t="str">
        <f t="shared" ca="1" si="260"/>
        <v/>
      </c>
      <c r="FC51" s="83" t="str">
        <f t="shared" ca="1" si="260"/>
        <v/>
      </c>
      <c r="FD51" s="83" t="str">
        <f t="shared" ca="1" si="260"/>
        <v/>
      </c>
      <c r="FE51" s="83" t="str">
        <f t="shared" ca="1" si="260"/>
        <v/>
      </c>
      <c r="FF51" s="83" t="str">
        <f t="shared" ca="1" si="260"/>
        <v/>
      </c>
      <c r="FG51" s="83" t="str">
        <f t="shared" ca="1" si="260"/>
        <v/>
      </c>
      <c r="FH51" s="126" t="str">
        <f ca="1">IFERROR(IF(VLOOKUP(FH$1,$A$7:$C$26,3,0),IF(ISNUMBER(EY51),SUMIFS('Stats Coachs'!$F$3:$F$29,'Stats Coachs'!$C$3:$C$29,VLOOKUP(FH$1,$A$7:$B$26,2,0)),""),""),"")</f>
        <v/>
      </c>
      <c r="FI51" s="83" t="str">
        <f t="shared" ca="1" si="261"/>
        <v/>
      </c>
      <c r="FJ51" s="83" t="str">
        <f t="shared" ca="1" si="261"/>
        <v/>
      </c>
      <c r="FK51" s="83" t="str">
        <f t="shared" ca="1" si="261"/>
        <v/>
      </c>
      <c r="FL51" s="83" t="str">
        <f t="shared" ca="1" si="261"/>
        <v/>
      </c>
      <c r="FM51" s="83" t="str">
        <f t="shared" ca="1" si="261"/>
        <v/>
      </c>
      <c r="FN51" s="83" t="str">
        <f t="shared" ca="1" si="261"/>
        <v/>
      </c>
      <c r="FO51" s="83" t="str">
        <f t="shared" ca="1" si="261"/>
        <v/>
      </c>
      <c r="FP51" s="83" t="str">
        <f t="shared" ca="1" si="261"/>
        <v/>
      </c>
      <c r="FQ51" s="83" t="str">
        <f t="shared" ca="1" si="261"/>
        <v/>
      </c>
      <c r="FR51" s="126" t="str">
        <f ca="1">IFERROR(IF(VLOOKUP(FR$1,$A$7:$C$26,3,0),IF(ISNUMBER(FI51),SUMIFS('Stats Coachs'!$F$3:$F$29,'Stats Coachs'!$C$3:$C$29,VLOOKUP(FR$1,$A$7:$B$26,2,0)),""),""),"")</f>
        <v/>
      </c>
      <c r="FS51" s="83" t="str">
        <f t="shared" ca="1" si="262"/>
        <v/>
      </c>
      <c r="FT51" s="83" t="str">
        <f t="shared" ca="1" si="262"/>
        <v/>
      </c>
      <c r="FU51" s="83" t="str">
        <f t="shared" ca="1" si="262"/>
        <v/>
      </c>
      <c r="FV51" s="83" t="str">
        <f t="shared" ca="1" si="262"/>
        <v/>
      </c>
      <c r="FW51" s="83" t="str">
        <f t="shared" ca="1" si="262"/>
        <v/>
      </c>
      <c r="FX51" s="83" t="str">
        <f t="shared" ca="1" si="262"/>
        <v/>
      </c>
      <c r="FY51" s="83" t="str">
        <f t="shared" ca="1" si="262"/>
        <v/>
      </c>
      <c r="FZ51" s="83" t="str">
        <f t="shared" ca="1" si="262"/>
        <v/>
      </c>
      <c r="GA51" s="83" t="str">
        <f t="shared" ca="1" si="262"/>
        <v/>
      </c>
      <c r="GB51" s="126" t="str">
        <f ca="1">IFERROR(IF(VLOOKUP(GB$1,$A$7:$C$26,3,0),IF(ISNUMBER(FS51),SUMIFS('Stats Coachs'!$F$3:$F$29,'Stats Coachs'!$C$3:$C$29,VLOOKUP(GB$1,$A$7:$B$26,2,0)),""),""),"")</f>
        <v/>
      </c>
      <c r="GC51" s="83" t="str">
        <f t="shared" ca="1" si="263"/>
        <v/>
      </c>
      <c r="GD51" s="83" t="str">
        <f t="shared" ca="1" si="263"/>
        <v/>
      </c>
      <c r="GE51" s="83" t="str">
        <f t="shared" ca="1" si="263"/>
        <v/>
      </c>
      <c r="GF51" s="83" t="str">
        <f t="shared" ca="1" si="263"/>
        <v/>
      </c>
      <c r="GG51" s="83" t="str">
        <f t="shared" ca="1" si="263"/>
        <v/>
      </c>
      <c r="GH51" s="83" t="str">
        <f t="shared" ca="1" si="263"/>
        <v/>
      </c>
      <c r="GI51" s="83" t="str">
        <f t="shared" ca="1" si="263"/>
        <v/>
      </c>
      <c r="GJ51" s="83" t="str">
        <f t="shared" ca="1" si="263"/>
        <v/>
      </c>
      <c r="GK51" s="83" t="str">
        <f t="shared" ca="1" si="263"/>
        <v/>
      </c>
      <c r="GL51" s="126" t="str">
        <f ca="1">IFERROR(IF(VLOOKUP(GL$1,$A$7:$C$26,3,0),IF(ISNUMBER(GC51),SUMIFS('Stats Coachs'!$F$3:$F$29,'Stats Coachs'!$C$3:$C$29,VLOOKUP(GL$1,$A$7:$B$26,2,0)),""),""),"")</f>
        <v/>
      </c>
      <c r="GM51" s="83" t="str">
        <f t="shared" ca="1" si="264"/>
        <v/>
      </c>
      <c r="GN51" s="83" t="str">
        <f t="shared" ca="1" si="264"/>
        <v/>
      </c>
      <c r="GO51" s="83" t="str">
        <f t="shared" ca="1" si="264"/>
        <v/>
      </c>
      <c r="GP51" s="83" t="str">
        <f t="shared" ca="1" si="264"/>
        <v/>
      </c>
      <c r="GQ51" s="83" t="str">
        <f t="shared" ca="1" si="264"/>
        <v/>
      </c>
      <c r="GR51" s="83" t="str">
        <f t="shared" ca="1" si="264"/>
        <v/>
      </c>
      <c r="GS51" s="83" t="str">
        <f t="shared" ca="1" si="264"/>
        <v/>
      </c>
      <c r="GT51" s="83" t="str">
        <f t="shared" ca="1" si="264"/>
        <v/>
      </c>
      <c r="GU51" s="83" t="str">
        <f t="shared" ca="1" si="264"/>
        <v/>
      </c>
      <c r="GV51" s="126" t="str">
        <f ca="1">IFERROR(IF(VLOOKUP(GV$1,$A$7:$C$26,3,0),IF(ISNUMBER(GM51),SUMIFS('Stats Coachs'!$F$3:$F$29,'Stats Coachs'!$C$3:$C$29,VLOOKUP(GV$1,$A$7:$B$26,2,0)),""),""),"")</f>
        <v/>
      </c>
      <c r="GW51" s="83" t="str">
        <f t="shared" ca="1" si="265"/>
        <v/>
      </c>
      <c r="GX51" s="83" t="str">
        <f t="shared" ca="1" si="265"/>
        <v/>
      </c>
      <c r="GY51" s="83" t="str">
        <f t="shared" ca="1" si="265"/>
        <v/>
      </c>
      <c r="GZ51" s="83" t="str">
        <f t="shared" ca="1" si="265"/>
        <v/>
      </c>
      <c r="HA51" s="83" t="str">
        <f t="shared" ca="1" si="265"/>
        <v/>
      </c>
      <c r="HB51" s="83" t="str">
        <f t="shared" ca="1" si="265"/>
        <v/>
      </c>
      <c r="HC51" s="83" t="str">
        <f t="shared" ca="1" si="265"/>
        <v/>
      </c>
      <c r="HD51" s="83" t="str">
        <f t="shared" ca="1" si="265"/>
        <v/>
      </c>
      <c r="HE51" s="83" t="str">
        <f t="shared" ca="1" si="265"/>
        <v/>
      </c>
      <c r="HF51" s="126" t="str">
        <f ca="1">IFERROR(IF(VLOOKUP(HF$1,$A$7:$C$26,3,0),IF(ISNUMBER(GW51),SUMIFS('Stats Coachs'!$F$3:$F$29,'Stats Coachs'!$C$3:$C$29,VLOOKUP(HF$1,$A$7:$B$26,2,0)),""),""),"")</f>
        <v/>
      </c>
      <c r="HG51" s="83" t="str">
        <f t="shared" ca="1" si="266"/>
        <v/>
      </c>
      <c r="HH51" s="83" t="str">
        <f t="shared" ca="1" si="266"/>
        <v/>
      </c>
      <c r="HI51" s="83" t="str">
        <f t="shared" ca="1" si="266"/>
        <v/>
      </c>
      <c r="HJ51" s="83" t="str">
        <f t="shared" ca="1" si="266"/>
        <v/>
      </c>
      <c r="HK51" s="83" t="str">
        <f t="shared" ca="1" si="266"/>
        <v/>
      </c>
      <c r="HL51" s="83" t="str">
        <f t="shared" ca="1" si="266"/>
        <v/>
      </c>
      <c r="HM51" s="83" t="str">
        <f t="shared" ca="1" si="266"/>
        <v/>
      </c>
      <c r="HN51" s="83" t="str">
        <f t="shared" ca="1" si="266"/>
        <v/>
      </c>
      <c r="HO51" s="83" t="str">
        <f t="shared" ca="1" si="266"/>
        <v/>
      </c>
      <c r="HP51" s="126" t="str">
        <f ca="1">IFERROR(IF(VLOOKUP(HP$1,$A$7:$C$26,3,0),IF(ISNUMBER(HG51),SUMIFS('Stats Coachs'!$F$3:$F$29,'Stats Coachs'!$C$3:$C$29,VLOOKUP(HP$1,$A$7:$B$26,2,0)),""),""),"")</f>
        <v/>
      </c>
      <c r="HQ51" s="83" t="str">
        <f t="shared" ca="1" si="267"/>
        <v/>
      </c>
      <c r="HR51" s="83" t="str">
        <f t="shared" ca="1" si="267"/>
        <v/>
      </c>
      <c r="HS51" s="83" t="str">
        <f t="shared" ca="1" si="267"/>
        <v/>
      </c>
      <c r="HT51" s="83" t="str">
        <f t="shared" ca="1" si="267"/>
        <v/>
      </c>
      <c r="HU51" s="83" t="str">
        <f t="shared" ca="1" si="267"/>
        <v/>
      </c>
      <c r="HV51" s="83" t="str">
        <f t="shared" ca="1" si="267"/>
        <v/>
      </c>
      <c r="HW51" s="83" t="str">
        <f t="shared" ca="1" si="267"/>
        <v/>
      </c>
      <c r="HX51" s="83" t="str">
        <f t="shared" ca="1" si="267"/>
        <v/>
      </c>
      <c r="HY51" s="83" t="str">
        <f t="shared" ca="1" si="267"/>
        <v/>
      </c>
      <c r="HZ51" s="126" t="str">
        <f ca="1">IFERROR(IF(VLOOKUP(HZ$1,$A$7:$C$26,3,0),IF(ISNUMBER(HQ51),SUMIFS('Stats Coachs'!$F$3:$F$29,'Stats Coachs'!$C$3:$C$29,VLOOKUP(HZ$1,$A$7:$B$26,2,0)),""),""),"")</f>
        <v/>
      </c>
      <c r="IA51" s="83" t="str">
        <f t="shared" ca="1" si="268"/>
        <v/>
      </c>
      <c r="IB51" s="83" t="str">
        <f t="shared" ca="1" si="268"/>
        <v/>
      </c>
      <c r="IC51" s="83" t="str">
        <f t="shared" ca="1" si="268"/>
        <v/>
      </c>
      <c r="ID51" s="83" t="str">
        <f t="shared" ca="1" si="268"/>
        <v/>
      </c>
      <c r="IE51" s="83" t="str">
        <f t="shared" ca="1" si="268"/>
        <v/>
      </c>
      <c r="IF51" s="83" t="str">
        <f t="shared" ca="1" si="268"/>
        <v/>
      </c>
      <c r="IG51" s="83" t="str">
        <f t="shared" ca="1" si="268"/>
        <v/>
      </c>
      <c r="IH51" s="83" t="str">
        <f t="shared" ca="1" si="268"/>
        <v/>
      </c>
      <c r="II51" s="83" t="str">
        <f t="shared" ca="1" si="268"/>
        <v/>
      </c>
      <c r="IJ51" s="126" t="str">
        <f ca="1">IFERROR(IF(VLOOKUP(IJ$1,$A$7:$C$26,3,0),IF(ISNUMBER(IA51),SUMIFS('Stats Coachs'!$F$3:$F$29,'Stats Coachs'!$C$3:$C$29,VLOOKUP(IJ$1,$A$7:$B$26,2,0)),""),""),"")</f>
        <v/>
      </c>
    </row>
    <row r="52" spans="1:244" x14ac:dyDescent="0.2">
      <c r="E52" s="83">
        <v>49</v>
      </c>
      <c r="F52" s="86" t="str">
        <f t="shared" ca="1" si="247"/>
        <v>Micka</v>
      </c>
      <c r="G52" s="83">
        <f t="shared" ca="1" si="170"/>
        <v>36</v>
      </c>
      <c r="H52" s="83">
        <f t="shared" ca="1" si="170"/>
        <v>19</v>
      </c>
      <c r="I52" s="83">
        <f t="shared" ca="1" si="170"/>
        <v>10</v>
      </c>
      <c r="J52" s="117">
        <f t="shared" ca="1" si="170"/>
        <v>2685</v>
      </c>
      <c r="K52" s="87">
        <f t="shared" ca="1" si="171"/>
        <v>74.5</v>
      </c>
      <c r="L52" s="83">
        <f t="shared" ca="1" si="172"/>
        <v>0</v>
      </c>
      <c r="M52" s="83">
        <f t="shared" ca="1" si="172"/>
        <v>0</v>
      </c>
      <c r="N52" s="83">
        <f t="shared" ca="1" si="172"/>
        <v>1</v>
      </c>
      <c r="O52" s="83">
        <f t="shared" ca="1" si="172"/>
        <v>0</v>
      </c>
      <c r="P52" s="114">
        <f t="shared" ca="1" si="173"/>
        <v>8.2379862700228831E-2</v>
      </c>
      <c r="Q52" s="83">
        <f t="shared" ca="1" si="174"/>
        <v>4</v>
      </c>
      <c r="R52" s="114">
        <f t="shared" ca="1" si="175"/>
        <v>0.46153846153846156</v>
      </c>
      <c r="T52" s="88">
        <f ca="1">RANK(V52,$V$4:$V$98,0)+COUNTIFS($V$4:$V52,V52)-1</f>
        <v>80</v>
      </c>
      <c r="U52" s="84" t="str">
        <f>Listes!X52</f>
        <v>Jo </v>
      </c>
      <c r="V52" s="89" cm="1">
        <f t="array" aca="1" ref="V52" ca="1">INDEX($W52:$AG52,$C$2)</f>
        <v>7</v>
      </c>
      <c r="W52" s="83">
        <f t="shared" ca="1" si="245"/>
        <v>7</v>
      </c>
      <c r="X52" s="83">
        <f t="shared" ca="1" si="245"/>
        <v>4</v>
      </c>
      <c r="Y52" s="83">
        <f t="shared" ca="1" si="245"/>
        <v>3</v>
      </c>
      <c r="Z52" s="83">
        <f t="shared" ca="1" si="245"/>
        <v>390</v>
      </c>
      <c r="AA52" s="90">
        <f t="shared" ca="1" si="146"/>
        <v>55.714285714285715</v>
      </c>
      <c r="AB52" s="83">
        <f t="shared" ca="1" si="246"/>
        <v>0</v>
      </c>
      <c r="AC52" s="83">
        <f t="shared" ca="1" si="246"/>
        <v>0</v>
      </c>
      <c r="AD52" s="83">
        <f t="shared" ca="1" si="246"/>
        <v>0</v>
      </c>
      <c r="AE52" s="83">
        <f t="shared" ca="1" si="246"/>
        <v>0</v>
      </c>
      <c r="AF52" s="116">
        <f t="shared" ca="1" si="244"/>
        <v>1.6018306636155607E-2</v>
      </c>
      <c r="AG52" s="85">
        <f t="shared" ca="1" si="178"/>
        <v>1</v>
      </c>
      <c r="AH52" s="126">
        <f t="shared" ca="1" si="179"/>
        <v>18</v>
      </c>
      <c r="AI52" s="83" t="str">
        <f t="shared" ca="1" si="248"/>
        <v/>
      </c>
      <c r="AJ52" s="83" t="str">
        <f t="shared" ca="1" si="248"/>
        <v/>
      </c>
      <c r="AK52" s="83" t="str">
        <f t="shared" ca="1" si="248"/>
        <v/>
      </c>
      <c r="AL52" s="83" t="str">
        <f t="shared" ca="1" si="248"/>
        <v/>
      </c>
      <c r="AM52" s="83" t="str">
        <f t="shared" ca="1" si="248"/>
        <v/>
      </c>
      <c r="AN52" s="83" t="str">
        <f t="shared" ca="1" si="248"/>
        <v/>
      </c>
      <c r="AO52" s="83" t="str">
        <f t="shared" ca="1" si="248"/>
        <v/>
      </c>
      <c r="AP52" s="83" t="str">
        <f t="shared" ca="1" si="248"/>
        <v/>
      </c>
      <c r="AQ52" s="83" t="str">
        <f t="shared" ca="1" si="248"/>
        <v/>
      </c>
      <c r="AR52" s="126" t="str">
        <f ca="1">IFERROR(IF(VLOOKUP(AR$1,$A$6:$C$26,3,0),IF(ISNUMBER(AI52),SUMIFS('Stats Coachs'!$F$2:$F$29,'Stats Coachs'!$C$2:$C$29,VLOOKUP(AR$1,$A$6:$B$26,2,0)),""),""),"")</f>
        <v/>
      </c>
      <c r="AS52" s="83" t="str">
        <f t="shared" ca="1" si="249"/>
        <v/>
      </c>
      <c r="AT52" s="83" t="str">
        <f t="shared" ca="1" si="249"/>
        <v/>
      </c>
      <c r="AU52" s="83" t="str">
        <f t="shared" ca="1" si="249"/>
        <v/>
      </c>
      <c r="AV52" s="83" t="str">
        <f t="shared" ca="1" si="249"/>
        <v/>
      </c>
      <c r="AW52" s="83" t="str">
        <f t="shared" ca="1" si="249"/>
        <v/>
      </c>
      <c r="AX52" s="83" t="str">
        <f t="shared" ca="1" si="249"/>
        <v/>
      </c>
      <c r="AY52" s="83" t="str">
        <f t="shared" ca="1" si="249"/>
        <v/>
      </c>
      <c r="AZ52" s="83" t="str">
        <f t="shared" ca="1" si="249"/>
        <v/>
      </c>
      <c r="BA52" s="83" t="str">
        <f t="shared" ca="1" si="249"/>
        <v/>
      </c>
      <c r="BB52" s="126" t="str">
        <f ca="1">IFERROR(IF(VLOOKUP(BB$1,$A$7:$C$26,3,0),IF(ISNUMBER(AS52),SUMIFS('Stats Coachs'!$F$3:$F$29,'Stats Coachs'!$C$3:$C$29,VLOOKUP(BB$1,$A$7:$B$26,2,0)),""),""),"")</f>
        <v/>
      </c>
      <c r="BC52" s="83" t="str">
        <f t="shared" ca="1" si="250"/>
        <v/>
      </c>
      <c r="BD52" s="83" t="str">
        <f t="shared" ca="1" si="250"/>
        <v/>
      </c>
      <c r="BE52" s="83" t="str">
        <f t="shared" ca="1" si="250"/>
        <v/>
      </c>
      <c r="BF52" s="83" t="str">
        <f t="shared" ca="1" si="250"/>
        <v/>
      </c>
      <c r="BG52" s="83" t="str">
        <f t="shared" ca="1" si="250"/>
        <v/>
      </c>
      <c r="BH52" s="83" t="str">
        <f t="shared" ca="1" si="250"/>
        <v/>
      </c>
      <c r="BI52" s="83" t="str">
        <f t="shared" ca="1" si="250"/>
        <v/>
      </c>
      <c r="BJ52" s="83" t="str">
        <f t="shared" ca="1" si="250"/>
        <v/>
      </c>
      <c r="BK52" s="83" t="str">
        <f t="shared" ca="1" si="250"/>
        <v/>
      </c>
      <c r="BL52" s="126" t="str">
        <f ca="1">IFERROR(IF(VLOOKUP(BL$1,$A$7:$C$26,3,0),IF(ISNUMBER(BC52),SUMIFS('Stats Coachs'!$F$3:$F$29,'Stats Coachs'!$C$3:$C$29,VLOOKUP(BL$1,$A$7:$B$26,2,0)),""),""),"")</f>
        <v/>
      </c>
      <c r="BM52" s="83" t="str">
        <f t="shared" ca="1" si="251"/>
        <v/>
      </c>
      <c r="BN52" s="83" t="str">
        <f t="shared" ca="1" si="251"/>
        <v/>
      </c>
      <c r="BO52" s="83" t="str">
        <f t="shared" ca="1" si="251"/>
        <v/>
      </c>
      <c r="BP52" s="83" t="str">
        <f t="shared" ca="1" si="251"/>
        <v/>
      </c>
      <c r="BQ52" s="83" t="str">
        <f t="shared" ca="1" si="251"/>
        <v/>
      </c>
      <c r="BR52" s="83" t="str">
        <f t="shared" ca="1" si="251"/>
        <v/>
      </c>
      <c r="BS52" s="83" t="str">
        <f t="shared" ca="1" si="251"/>
        <v/>
      </c>
      <c r="BT52" s="83" t="str">
        <f t="shared" ca="1" si="251"/>
        <v/>
      </c>
      <c r="BU52" s="83" t="str">
        <f t="shared" ca="1" si="251"/>
        <v/>
      </c>
      <c r="BV52" s="126" t="str">
        <f ca="1">IFERROR(IF(VLOOKUP(BV$1,$A$7:$C$26,3,0),IF(ISNUMBER(BM52),SUMIFS('Stats Coachs'!$F$3:$F$29,'Stats Coachs'!$C$3:$C$29,VLOOKUP(BV$1,$A$7:$B$26,2,0)),""),""),"")</f>
        <v/>
      </c>
      <c r="BW52" s="83" t="str">
        <f t="shared" ca="1" si="252"/>
        <v/>
      </c>
      <c r="BX52" s="83" t="str">
        <f t="shared" ca="1" si="252"/>
        <v/>
      </c>
      <c r="BY52" s="83" t="str">
        <f t="shared" ca="1" si="252"/>
        <v/>
      </c>
      <c r="BZ52" s="83" t="str">
        <f t="shared" ca="1" si="252"/>
        <v/>
      </c>
      <c r="CA52" s="83" t="str">
        <f t="shared" ca="1" si="252"/>
        <v/>
      </c>
      <c r="CB52" s="83" t="str">
        <f t="shared" ca="1" si="252"/>
        <v/>
      </c>
      <c r="CC52" s="83" t="str">
        <f t="shared" ca="1" si="252"/>
        <v/>
      </c>
      <c r="CD52" s="83" t="str">
        <f t="shared" ca="1" si="252"/>
        <v/>
      </c>
      <c r="CE52" s="83" t="str">
        <f t="shared" ca="1" si="252"/>
        <v/>
      </c>
      <c r="CF52" s="126" t="str">
        <f ca="1">IFERROR(IF(VLOOKUP(CF$1,$A$7:$C$26,3,0),IF(ISNUMBER(BW52),SUMIFS('Stats Coachs'!$F$3:$F$29,'Stats Coachs'!$C$3:$C$29,VLOOKUP(CF$1,$A$7:$B$26,2,0)),""),""),"")</f>
        <v/>
      </c>
      <c r="CG52" s="83" t="str">
        <f t="shared" ca="1" si="253"/>
        <v/>
      </c>
      <c r="CH52" s="83" t="str">
        <f t="shared" ca="1" si="253"/>
        <v/>
      </c>
      <c r="CI52" s="83" t="str">
        <f t="shared" ca="1" si="253"/>
        <v/>
      </c>
      <c r="CJ52" s="83" t="str">
        <f t="shared" ca="1" si="253"/>
        <v/>
      </c>
      <c r="CK52" s="83" t="str">
        <f t="shared" ca="1" si="253"/>
        <v/>
      </c>
      <c r="CL52" s="83" t="str">
        <f t="shared" ca="1" si="253"/>
        <v/>
      </c>
      <c r="CM52" s="83" t="str">
        <f t="shared" ca="1" si="253"/>
        <v/>
      </c>
      <c r="CN52" s="83" t="str">
        <f t="shared" ca="1" si="253"/>
        <v/>
      </c>
      <c r="CO52" s="83" t="str">
        <f t="shared" ca="1" si="253"/>
        <v/>
      </c>
      <c r="CP52" s="126" t="str">
        <f ca="1">IFERROR(IF(VLOOKUP(CP$1,$A$7:$C$26,3,0),IF(ISNUMBER(CG52),SUMIFS('Stats Coachs'!$F$3:$F$29,'Stats Coachs'!$C$3:$C$29,VLOOKUP(CP$1,$A$7:$B$26,2,0)),""),""),"")</f>
        <v/>
      </c>
      <c r="CQ52" s="83" t="str">
        <f t="shared" ca="1" si="254"/>
        <v/>
      </c>
      <c r="CR52" s="83" t="str">
        <f t="shared" ca="1" si="254"/>
        <v/>
      </c>
      <c r="CS52" s="83" t="str">
        <f t="shared" ca="1" si="254"/>
        <v/>
      </c>
      <c r="CT52" s="83" t="str">
        <f t="shared" ca="1" si="254"/>
        <v/>
      </c>
      <c r="CU52" s="83" t="str">
        <f t="shared" ca="1" si="254"/>
        <v/>
      </c>
      <c r="CV52" s="83" t="str">
        <f t="shared" ca="1" si="254"/>
        <v/>
      </c>
      <c r="CW52" s="83" t="str">
        <f t="shared" ca="1" si="254"/>
        <v/>
      </c>
      <c r="CX52" s="83" t="str">
        <f t="shared" ca="1" si="254"/>
        <v/>
      </c>
      <c r="CY52" s="83" t="str">
        <f t="shared" ca="1" si="254"/>
        <v/>
      </c>
      <c r="CZ52" s="126" t="str">
        <f ca="1">IFERROR(IF(VLOOKUP(CZ$1,$A$7:$C$26,3,0),IF(ISNUMBER(CQ52),SUMIFS('Stats Coachs'!$F$3:$F$29,'Stats Coachs'!$C$3:$C$29,VLOOKUP(CZ$1,$A$7:$B$26,2,0)),""),""),"")</f>
        <v/>
      </c>
      <c r="DA52" s="83" t="str">
        <f t="shared" ca="1" si="255"/>
        <v/>
      </c>
      <c r="DB52" s="83" t="str">
        <f t="shared" ca="1" si="255"/>
        <v/>
      </c>
      <c r="DC52" s="83" t="str">
        <f t="shared" ca="1" si="255"/>
        <v/>
      </c>
      <c r="DD52" s="83" t="str">
        <f t="shared" ca="1" si="255"/>
        <v/>
      </c>
      <c r="DE52" s="83" t="str">
        <f t="shared" ca="1" si="255"/>
        <v/>
      </c>
      <c r="DF52" s="83" t="str">
        <f t="shared" ca="1" si="255"/>
        <v/>
      </c>
      <c r="DG52" s="83" t="str">
        <f t="shared" ca="1" si="255"/>
        <v/>
      </c>
      <c r="DH52" s="83" t="str">
        <f t="shared" ca="1" si="255"/>
        <v/>
      </c>
      <c r="DI52" s="83" t="str">
        <f t="shared" ca="1" si="255"/>
        <v/>
      </c>
      <c r="DJ52" s="126" t="str">
        <f ca="1">IFERROR(IF(VLOOKUP(DJ$1,$A$7:$C$26,3,0),IF(ISNUMBER(DA52),SUMIFS('Stats Coachs'!$F$3:$F$29,'Stats Coachs'!$C$3:$C$29,VLOOKUP(DJ$1,$A$7:$B$26,2,0)),""),""),"")</f>
        <v/>
      </c>
      <c r="DK52" s="83" t="str">
        <f t="shared" ca="1" si="256"/>
        <v/>
      </c>
      <c r="DL52" s="83" t="str">
        <f t="shared" ca="1" si="256"/>
        <v/>
      </c>
      <c r="DM52" s="83" t="str">
        <f t="shared" ca="1" si="256"/>
        <v/>
      </c>
      <c r="DN52" s="83" t="str">
        <f t="shared" ca="1" si="256"/>
        <v/>
      </c>
      <c r="DO52" s="83" t="str">
        <f t="shared" ca="1" si="256"/>
        <v/>
      </c>
      <c r="DP52" s="83" t="str">
        <f t="shared" ca="1" si="256"/>
        <v/>
      </c>
      <c r="DQ52" s="83" t="str">
        <f t="shared" ca="1" si="256"/>
        <v/>
      </c>
      <c r="DR52" s="83" t="str">
        <f t="shared" ca="1" si="256"/>
        <v/>
      </c>
      <c r="DS52" s="83" t="str">
        <f t="shared" ca="1" si="256"/>
        <v/>
      </c>
      <c r="DT52" s="126" t="str">
        <f ca="1">IFERROR(IF(VLOOKUP(DT$1,$A$7:$C$26,3,0),IF(ISNUMBER(DK52),SUMIFS('Stats Coachs'!$F$3:$F$29,'Stats Coachs'!$C$3:$C$29,VLOOKUP(DT$1,$A$7:$B$26,2,0)),""),""),"")</f>
        <v/>
      </c>
      <c r="DU52" s="83" t="str">
        <f t="shared" ca="1" si="257"/>
        <v/>
      </c>
      <c r="DV52" s="83" t="str">
        <f t="shared" ca="1" si="257"/>
        <v/>
      </c>
      <c r="DW52" s="83" t="str">
        <f t="shared" ca="1" si="257"/>
        <v/>
      </c>
      <c r="DX52" s="83" t="str">
        <f t="shared" ca="1" si="257"/>
        <v/>
      </c>
      <c r="DY52" s="83" t="str">
        <f t="shared" ca="1" si="257"/>
        <v/>
      </c>
      <c r="DZ52" s="83" t="str">
        <f t="shared" ca="1" si="257"/>
        <v/>
      </c>
      <c r="EA52" s="83" t="str">
        <f t="shared" ca="1" si="257"/>
        <v/>
      </c>
      <c r="EB52" s="83" t="str">
        <f t="shared" ca="1" si="257"/>
        <v/>
      </c>
      <c r="EC52" s="83" t="str">
        <f t="shared" ca="1" si="257"/>
        <v/>
      </c>
      <c r="ED52" s="126" t="str">
        <f ca="1">IFERROR(IF(VLOOKUP(ED$1,$A$7:$C$26,3,0),IF(ISNUMBER(DU52),SUMIFS('Stats Coachs'!$F$3:$F$29,'Stats Coachs'!$C$3:$C$29,VLOOKUP(ED$1,$A$7:$B$26,2,0)),""),""),"")</f>
        <v/>
      </c>
      <c r="EE52" s="83" t="str">
        <f t="shared" ca="1" si="258"/>
        <v/>
      </c>
      <c r="EF52" s="83" t="str">
        <f t="shared" ca="1" si="258"/>
        <v/>
      </c>
      <c r="EG52" s="83" t="str">
        <f t="shared" ca="1" si="258"/>
        <v/>
      </c>
      <c r="EH52" s="83" t="str">
        <f t="shared" ca="1" si="258"/>
        <v/>
      </c>
      <c r="EI52" s="83" t="str">
        <f t="shared" ca="1" si="258"/>
        <v/>
      </c>
      <c r="EJ52" s="83" t="str">
        <f t="shared" ca="1" si="258"/>
        <v/>
      </c>
      <c r="EK52" s="83" t="str">
        <f t="shared" ca="1" si="258"/>
        <v/>
      </c>
      <c r="EL52" s="83" t="str">
        <f t="shared" ca="1" si="258"/>
        <v/>
      </c>
      <c r="EM52" s="83" t="str">
        <f t="shared" ca="1" si="258"/>
        <v/>
      </c>
      <c r="EN52" s="126" t="str">
        <f ca="1">IFERROR(IF(VLOOKUP(EN$1,$A$7:$C$26,3,0),IF(ISNUMBER(EE52),SUMIFS('Stats Coachs'!$F$3:$F$29,'Stats Coachs'!$C$3:$C$29,VLOOKUP(EN$1,$A$7:$B$26,2,0)),""),""),"")</f>
        <v/>
      </c>
      <c r="EO52" s="83" t="str">
        <f t="shared" ca="1" si="259"/>
        <v/>
      </c>
      <c r="EP52" s="83" t="str">
        <f t="shared" ca="1" si="259"/>
        <v/>
      </c>
      <c r="EQ52" s="83" t="str">
        <f t="shared" ca="1" si="259"/>
        <v/>
      </c>
      <c r="ER52" s="83" t="str">
        <f t="shared" ca="1" si="259"/>
        <v/>
      </c>
      <c r="ES52" s="83" t="str">
        <f t="shared" ca="1" si="259"/>
        <v/>
      </c>
      <c r="ET52" s="83" t="str">
        <f t="shared" ca="1" si="259"/>
        <v/>
      </c>
      <c r="EU52" s="83" t="str">
        <f t="shared" ca="1" si="259"/>
        <v/>
      </c>
      <c r="EV52" s="83" t="str">
        <f t="shared" ca="1" si="259"/>
        <v/>
      </c>
      <c r="EW52" s="83" t="str">
        <f t="shared" ca="1" si="259"/>
        <v/>
      </c>
      <c r="EX52" s="126" t="str">
        <f ca="1">IFERROR(IF(VLOOKUP(EX$1,$A$7:$C$26,3,0),IF(ISNUMBER(EO52),SUMIFS('Stats Coachs'!$F$3:$F$29,'Stats Coachs'!$C$3:$C$29,VLOOKUP(EX$1,$A$7:$B$26,2,0)),""),""),"")</f>
        <v/>
      </c>
      <c r="EY52" s="83" t="str">
        <f t="shared" ca="1" si="260"/>
        <v/>
      </c>
      <c r="EZ52" s="83" t="str">
        <f t="shared" ca="1" si="260"/>
        <v/>
      </c>
      <c r="FA52" s="83" t="str">
        <f t="shared" ca="1" si="260"/>
        <v/>
      </c>
      <c r="FB52" s="83" t="str">
        <f t="shared" ca="1" si="260"/>
        <v/>
      </c>
      <c r="FC52" s="83" t="str">
        <f t="shared" ca="1" si="260"/>
        <v/>
      </c>
      <c r="FD52" s="83" t="str">
        <f t="shared" ca="1" si="260"/>
        <v/>
      </c>
      <c r="FE52" s="83" t="str">
        <f t="shared" ca="1" si="260"/>
        <v/>
      </c>
      <c r="FF52" s="83" t="str">
        <f t="shared" ca="1" si="260"/>
        <v/>
      </c>
      <c r="FG52" s="83" t="str">
        <f t="shared" ca="1" si="260"/>
        <v/>
      </c>
      <c r="FH52" s="126" t="str">
        <f ca="1">IFERROR(IF(VLOOKUP(FH$1,$A$7:$C$26,3,0),IF(ISNUMBER(EY52),SUMIFS('Stats Coachs'!$F$3:$F$29,'Stats Coachs'!$C$3:$C$29,VLOOKUP(FH$1,$A$7:$B$26,2,0)),""),""),"")</f>
        <v/>
      </c>
      <c r="FI52" s="83" t="str">
        <f t="shared" ca="1" si="261"/>
        <v/>
      </c>
      <c r="FJ52" s="83" t="str">
        <f t="shared" ca="1" si="261"/>
        <v/>
      </c>
      <c r="FK52" s="83" t="str">
        <f t="shared" ca="1" si="261"/>
        <v/>
      </c>
      <c r="FL52" s="83" t="str">
        <f t="shared" ca="1" si="261"/>
        <v/>
      </c>
      <c r="FM52" s="83" t="str">
        <f t="shared" ca="1" si="261"/>
        <v/>
      </c>
      <c r="FN52" s="83" t="str">
        <f t="shared" ca="1" si="261"/>
        <v/>
      </c>
      <c r="FO52" s="83" t="str">
        <f t="shared" ca="1" si="261"/>
        <v/>
      </c>
      <c r="FP52" s="83" t="str">
        <f t="shared" ca="1" si="261"/>
        <v/>
      </c>
      <c r="FQ52" s="83" t="str">
        <f t="shared" ca="1" si="261"/>
        <v/>
      </c>
      <c r="FR52" s="126" t="str">
        <f ca="1">IFERROR(IF(VLOOKUP(FR$1,$A$7:$C$26,3,0),IF(ISNUMBER(FI52),SUMIFS('Stats Coachs'!$F$3:$F$29,'Stats Coachs'!$C$3:$C$29,VLOOKUP(FR$1,$A$7:$B$26,2,0)),""),""),"")</f>
        <v/>
      </c>
      <c r="FS52" s="83" t="str">
        <f t="shared" ca="1" si="262"/>
        <v/>
      </c>
      <c r="FT52" s="83" t="str">
        <f t="shared" ca="1" si="262"/>
        <v/>
      </c>
      <c r="FU52" s="83" t="str">
        <f t="shared" ca="1" si="262"/>
        <v/>
      </c>
      <c r="FV52" s="83" t="str">
        <f t="shared" ca="1" si="262"/>
        <v/>
      </c>
      <c r="FW52" s="83" t="str">
        <f t="shared" ca="1" si="262"/>
        <v/>
      </c>
      <c r="FX52" s="83" t="str">
        <f t="shared" ca="1" si="262"/>
        <v/>
      </c>
      <c r="FY52" s="83" t="str">
        <f t="shared" ca="1" si="262"/>
        <v/>
      </c>
      <c r="FZ52" s="83" t="str">
        <f t="shared" ca="1" si="262"/>
        <v/>
      </c>
      <c r="GA52" s="83" t="str">
        <f t="shared" ca="1" si="262"/>
        <v/>
      </c>
      <c r="GB52" s="126" t="str">
        <f ca="1">IFERROR(IF(VLOOKUP(GB$1,$A$7:$C$26,3,0),IF(ISNUMBER(FS52),SUMIFS('Stats Coachs'!$F$3:$F$29,'Stats Coachs'!$C$3:$C$29,VLOOKUP(GB$1,$A$7:$B$26,2,0)),""),""),"")</f>
        <v/>
      </c>
      <c r="GC52" s="83" t="str">
        <f t="shared" ca="1" si="263"/>
        <v/>
      </c>
      <c r="GD52" s="83" t="str">
        <f t="shared" ca="1" si="263"/>
        <v/>
      </c>
      <c r="GE52" s="83" t="str">
        <f t="shared" ca="1" si="263"/>
        <v/>
      </c>
      <c r="GF52" s="83" t="str">
        <f t="shared" ca="1" si="263"/>
        <v/>
      </c>
      <c r="GG52" s="83" t="str">
        <f t="shared" ca="1" si="263"/>
        <v/>
      </c>
      <c r="GH52" s="83" t="str">
        <f t="shared" ca="1" si="263"/>
        <v/>
      </c>
      <c r="GI52" s="83" t="str">
        <f t="shared" ca="1" si="263"/>
        <v/>
      </c>
      <c r="GJ52" s="83" t="str">
        <f t="shared" ca="1" si="263"/>
        <v/>
      </c>
      <c r="GK52" s="83" t="str">
        <f t="shared" ca="1" si="263"/>
        <v/>
      </c>
      <c r="GL52" s="126" t="str">
        <f ca="1">IFERROR(IF(VLOOKUP(GL$1,$A$7:$C$26,3,0),IF(ISNUMBER(GC52),SUMIFS('Stats Coachs'!$F$3:$F$29,'Stats Coachs'!$C$3:$C$29,VLOOKUP(GL$1,$A$7:$B$26,2,0)),""),""),"")</f>
        <v/>
      </c>
      <c r="GM52" s="83" t="str">
        <f t="shared" ca="1" si="264"/>
        <v/>
      </c>
      <c r="GN52" s="83" t="str">
        <f t="shared" ca="1" si="264"/>
        <v/>
      </c>
      <c r="GO52" s="83" t="str">
        <f t="shared" ca="1" si="264"/>
        <v/>
      </c>
      <c r="GP52" s="83" t="str">
        <f t="shared" ca="1" si="264"/>
        <v/>
      </c>
      <c r="GQ52" s="83" t="str">
        <f t="shared" ca="1" si="264"/>
        <v/>
      </c>
      <c r="GR52" s="83" t="str">
        <f t="shared" ca="1" si="264"/>
        <v/>
      </c>
      <c r="GS52" s="83" t="str">
        <f t="shared" ca="1" si="264"/>
        <v/>
      </c>
      <c r="GT52" s="83" t="str">
        <f t="shared" ca="1" si="264"/>
        <v/>
      </c>
      <c r="GU52" s="83" t="str">
        <f t="shared" ca="1" si="264"/>
        <v/>
      </c>
      <c r="GV52" s="126" t="str">
        <f ca="1">IFERROR(IF(VLOOKUP(GV$1,$A$7:$C$26,3,0),IF(ISNUMBER(GM52),SUMIFS('Stats Coachs'!$F$3:$F$29,'Stats Coachs'!$C$3:$C$29,VLOOKUP(GV$1,$A$7:$B$26,2,0)),""),""),"")</f>
        <v/>
      </c>
      <c r="GW52" s="83" t="str">
        <f t="shared" ca="1" si="265"/>
        <v/>
      </c>
      <c r="GX52" s="83" t="str">
        <f t="shared" ca="1" si="265"/>
        <v/>
      </c>
      <c r="GY52" s="83" t="str">
        <f t="shared" ca="1" si="265"/>
        <v/>
      </c>
      <c r="GZ52" s="83" t="str">
        <f t="shared" ca="1" si="265"/>
        <v/>
      </c>
      <c r="HA52" s="83" t="str">
        <f t="shared" ca="1" si="265"/>
        <v/>
      </c>
      <c r="HB52" s="83" t="str">
        <f t="shared" ca="1" si="265"/>
        <v/>
      </c>
      <c r="HC52" s="83" t="str">
        <f t="shared" ca="1" si="265"/>
        <v/>
      </c>
      <c r="HD52" s="83" t="str">
        <f t="shared" ca="1" si="265"/>
        <v/>
      </c>
      <c r="HE52" s="83" t="str">
        <f t="shared" ca="1" si="265"/>
        <v/>
      </c>
      <c r="HF52" s="126" t="str">
        <f ca="1">IFERROR(IF(VLOOKUP(HF$1,$A$7:$C$26,3,0),IF(ISNUMBER(GW52),SUMIFS('Stats Coachs'!$F$3:$F$29,'Stats Coachs'!$C$3:$C$29,VLOOKUP(HF$1,$A$7:$B$26,2,0)),""),""),"")</f>
        <v/>
      </c>
      <c r="HG52" s="83" t="str">
        <f t="shared" ca="1" si="266"/>
        <v/>
      </c>
      <c r="HH52" s="83" t="str">
        <f t="shared" ca="1" si="266"/>
        <v/>
      </c>
      <c r="HI52" s="83" t="str">
        <f t="shared" ca="1" si="266"/>
        <v/>
      </c>
      <c r="HJ52" s="83" t="str">
        <f t="shared" ca="1" si="266"/>
        <v/>
      </c>
      <c r="HK52" s="83" t="str">
        <f t="shared" ca="1" si="266"/>
        <v/>
      </c>
      <c r="HL52" s="83" t="str">
        <f t="shared" ca="1" si="266"/>
        <v/>
      </c>
      <c r="HM52" s="83" t="str">
        <f t="shared" ca="1" si="266"/>
        <v/>
      </c>
      <c r="HN52" s="83" t="str">
        <f t="shared" ca="1" si="266"/>
        <v/>
      </c>
      <c r="HO52" s="83" t="str">
        <f t="shared" ca="1" si="266"/>
        <v/>
      </c>
      <c r="HP52" s="126" t="str">
        <f ca="1">IFERROR(IF(VLOOKUP(HP$1,$A$7:$C$26,3,0),IF(ISNUMBER(HG52),SUMIFS('Stats Coachs'!$F$3:$F$29,'Stats Coachs'!$C$3:$C$29,VLOOKUP(HP$1,$A$7:$B$26,2,0)),""),""),"")</f>
        <v/>
      </c>
      <c r="HQ52" s="83" t="str">
        <f t="shared" ca="1" si="267"/>
        <v/>
      </c>
      <c r="HR52" s="83" t="str">
        <f t="shared" ca="1" si="267"/>
        <v/>
      </c>
      <c r="HS52" s="83" t="str">
        <f t="shared" ca="1" si="267"/>
        <v/>
      </c>
      <c r="HT52" s="83" t="str">
        <f t="shared" ca="1" si="267"/>
        <v/>
      </c>
      <c r="HU52" s="83" t="str">
        <f t="shared" ca="1" si="267"/>
        <v/>
      </c>
      <c r="HV52" s="83" t="str">
        <f t="shared" ca="1" si="267"/>
        <v/>
      </c>
      <c r="HW52" s="83" t="str">
        <f t="shared" ca="1" si="267"/>
        <v/>
      </c>
      <c r="HX52" s="83" t="str">
        <f t="shared" ca="1" si="267"/>
        <v/>
      </c>
      <c r="HY52" s="83" t="str">
        <f t="shared" ca="1" si="267"/>
        <v/>
      </c>
      <c r="HZ52" s="126" t="str">
        <f ca="1">IFERROR(IF(VLOOKUP(HZ$1,$A$7:$C$26,3,0),IF(ISNUMBER(HQ52),SUMIFS('Stats Coachs'!$F$3:$F$29,'Stats Coachs'!$C$3:$C$29,VLOOKUP(HZ$1,$A$7:$B$26,2,0)),""),""),"")</f>
        <v/>
      </c>
      <c r="IA52" s="83">
        <f t="shared" ca="1" si="268"/>
        <v>7</v>
      </c>
      <c r="IB52" s="83">
        <f t="shared" ca="1" si="268"/>
        <v>4</v>
      </c>
      <c r="IC52" s="83">
        <f t="shared" ca="1" si="268"/>
        <v>3</v>
      </c>
      <c r="ID52" s="83">
        <f t="shared" ca="1" si="268"/>
        <v>390</v>
      </c>
      <c r="IE52" s="83">
        <f t="shared" ca="1" si="268"/>
        <v>55.5</v>
      </c>
      <c r="IF52" s="83">
        <f t="shared" ca="1" si="268"/>
        <v>0</v>
      </c>
      <c r="IG52" s="83">
        <f t="shared" ca="1" si="268"/>
        <v>0</v>
      </c>
      <c r="IH52" s="83">
        <f t="shared" ca="1" si="268"/>
        <v>0</v>
      </c>
      <c r="II52" s="83">
        <f t="shared" ca="1" si="268"/>
        <v>0</v>
      </c>
      <c r="IJ52" s="126">
        <f ca="1">IFERROR(IF(VLOOKUP(IJ$1,$A$7:$C$26,3,0),IF(ISNUMBER(IA52),SUMIFS('Stats Coachs'!$F$3:$F$29,'Stats Coachs'!$C$3:$C$29,VLOOKUP(IJ$1,$A$7:$B$26,2,0)),""),""),"")</f>
        <v>18</v>
      </c>
    </row>
    <row r="53" spans="1:244" x14ac:dyDescent="0.2">
      <c r="E53" s="83">
        <v>50</v>
      </c>
      <c r="F53" s="86" t="str">
        <f t="shared" ca="1" si="247"/>
        <v>Evan</v>
      </c>
      <c r="G53" s="83">
        <f t="shared" ca="1" si="170"/>
        <v>34</v>
      </c>
      <c r="H53" s="83">
        <f t="shared" ca="1" si="170"/>
        <v>27</v>
      </c>
      <c r="I53" s="83">
        <f t="shared" ca="1" si="170"/>
        <v>7</v>
      </c>
      <c r="J53" s="117">
        <f t="shared" ca="1" si="170"/>
        <v>2560</v>
      </c>
      <c r="K53" s="87">
        <f t="shared" ca="1" si="171"/>
        <v>75.5</v>
      </c>
      <c r="L53" s="83">
        <f t="shared" ca="1" si="172"/>
        <v>4</v>
      </c>
      <c r="M53" s="83">
        <f t="shared" ca="1" si="172"/>
        <v>3</v>
      </c>
      <c r="N53" s="83">
        <f t="shared" ca="1" si="172"/>
        <v>0</v>
      </c>
      <c r="O53" s="83">
        <f t="shared" ca="1" si="172"/>
        <v>0</v>
      </c>
      <c r="P53" s="114">
        <f t="shared" ca="1" si="173"/>
        <v>7.780320366132723E-2</v>
      </c>
      <c r="Q53" s="83">
        <f t="shared" ca="1" si="174"/>
        <v>3</v>
      </c>
      <c r="R53" s="114">
        <f t="shared" ca="1" si="175"/>
        <v>0.5074626865671642</v>
      </c>
      <c r="T53" s="88">
        <f ca="1">RANK(V53,$V$4:$V$98,0)+COUNTIFS($V$4:$V53,V53)-1</f>
        <v>15</v>
      </c>
      <c r="U53" s="84" t="str">
        <f>Listes!X53</f>
        <v>JS</v>
      </c>
      <c r="V53" s="89" cm="1">
        <f t="array" aca="1" ref="V53" ca="1">INDEX($W53:$AG53,$C$2)</f>
        <v>117</v>
      </c>
      <c r="W53" s="83">
        <f t="shared" ca="1" si="245"/>
        <v>117</v>
      </c>
      <c r="X53" s="83">
        <f t="shared" ca="1" si="245"/>
        <v>99</v>
      </c>
      <c r="Y53" s="83">
        <f t="shared" ca="1" si="245"/>
        <v>18</v>
      </c>
      <c r="Z53" s="83">
        <f t="shared" ca="1" si="245"/>
        <v>8080</v>
      </c>
      <c r="AA53" s="90">
        <f t="shared" ca="1" si="146"/>
        <v>69.059829059829056</v>
      </c>
      <c r="AB53" s="83">
        <f t="shared" ca="1" si="246"/>
        <v>11</v>
      </c>
      <c r="AC53" s="83">
        <f t="shared" ca="1" si="246"/>
        <v>9</v>
      </c>
      <c r="AD53" s="83">
        <f t="shared" ca="1" si="246"/>
        <v>7</v>
      </c>
      <c r="AE53" s="83">
        <f t="shared" ca="1" si="246"/>
        <v>0</v>
      </c>
      <c r="AF53" s="116">
        <f t="shared" ca="1" si="244"/>
        <v>0.26773455377574373</v>
      </c>
      <c r="AG53" s="85">
        <f t="shared" ca="1" si="178"/>
        <v>8</v>
      </c>
      <c r="AH53" s="126">
        <f t="shared" ca="1" si="179"/>
        <v>192</v>
      </c>
      <c r="AI53" s="83" t="str">
        <f t="shared" ca="1" si="248"/>
        <v/>
      </c>
      <c r="AJ53" s="83" t="str">
        <f t="shared" ca="1" si="248"/>
        <v/>
      </c>
      <c r="AK53" s="83" t="str">
        <f t="shared" ca="1" si="248"/>
        <v/>
      </c>
      <c r="AL53" s="83" t="str">
        <f t="shared" ca="1" si="248"/>
        <v/>
      </c>
      <c r="AM53" s="83" t="str">
        <f t="shared" ca="1" si="248"/>
        <v/>
      </c>
      <c r="AN53" s="83" t="str">
        <f t="shared" ca="1" si="248"/>
        <v/>
      </c>
      <c r="AO53" s="83" t="str">
        <f t="shared" ca="1" si="248"/>
        <v/>
      </c>
      <c r="AP53" s="83" t="str">
        <f t="shared" ca="1" si="248"/>
        <v/>
      </c>
      <c r="AQ53" s="83" t="str">
        <f t="shared" ca="1" si="248"/>
        <v/>
      </c>
      <c r="AR53" s="126" t="str">
        <f ca="1">IFERROR(IF(VLOOKUP(AR$1,$A$6:$C$26,3,0),IF(ISNUMBER(AI53),SUMIFS('Stats Coachs'!$F$2:$F$29,'Stats Coachs'!$C$2:$C$29,VLOOKUP(AR$1,$A$6:$B$26,2,0)),""),""),"")</f>
        <v/>
      </c>
      <c r="AS53" s="83" t="str">
        <f t="shared" ca="1" si="249"/>
        <v/>
      </c>
      <c r="AT53" s="83" t="str">
        <f t="shared" ca="1" si="249"/>
        <v/>
      </c>
      <c r="AU53" s="83" t="str">
        <f t="shared" ca="1" si="249"/>
        <v/>
      </c>
      <c r="AV53" s="83" t="str">
        <f t="shared" ca="1" si="249"/>
        <v/>
      </c>
      <c r="AW53" s="83" t="str">
        <f t="shared" ca="1" si="249"/>
        <v/>
      </c>
      <c r="AX53" s="83" t="str">
        <f t="shared" ca="1" si="249"/>
        <v/>
      </c>
      <c r="AY53" s="83" t="str">
        <f t="shared" ca="1" si="249"/>
        <v/>
      </c>
      <c r="AZ53" s="83" t="str">
        <f t="shared" ca="1" si="249"/>
        <v/>
      </c>
      <c r="BA53" s="83" t="str">
        <f t="shared" ca="1" si="249"/>
        <v/>
      </c>
      <c r="BB53" s="126" t="str">
        <f ca="1">IFERROR(IF(VLOOKUP(BB$1,$A$7:$C$26,3,0),IF(ISNUMBER(AS53),SUMIFS('Stats Coachs'!$F$3:$F$29,'Stats Coachs'!$C$3:$C$29,VLOOKUP(BB$1,$A$7:$B$26,2,0)),""),""),"")</f>
        <v/>
      </c>
      <c r="BC53" s="83" t="str">
        <f t="shared" ca="1" si="250"/>
        <v/>
      </c>
      <c r="BD53" s="83" t="str">
        <f t="shared" ca="1" si="250"/>
        <v/>
      </c>
      <c r="BE53" s="83" t="str">
        <f t="shared" ca="1" si="250"/>
        <v/>
      </c>
      <c r="BF53" s="83" t="str">
        <f t="shared" ca="1" si="250"/>
        <v/>
      </c>
      <c r="BG53" s="83" t="str">
        <f t="shared" ca="1" si="250"/>
        <v/>
      </c>
      <c r="BH53" s="83" t="str">
        <f t="shared" ca="1" si="250"/>
        <v/>
      </c>
      <c r="BI53" s="83" t="str">
        <f t="shared" ca="1" si="250"/>
        <v/>
      </c>
      <c r="BJ53" s="83" t="str">
        <f t="shared" ca="1" si="250"/>
        <v/>
      </c>
      <c r="BK53" s="83" t="str">
        <f t="shared" ca="1" si="250"/>
        <v/>
      </c>
      <c r="BL53" s="126" t="str">
        <f ca="1">IFERROR(IF(VLOOKUP(BL$1,$A$7:$C$26,3,0),IF(ISNUMBER(BC53),SUMIFS('Stats Coachs'!$F$3:$F$29,'Stats Coachs'!$C$3:$C$29,VLOOKUP(BL$1,$A$7:$B$26,2,0)),""),""),"")</f>
        <v/>
      </c>
      <c r="BM53" s="83" t="str">
        <f t="shared" ca="1" si="251"/>
        <v/>
      </c>
      <c r="BN53" s="83" t="str">
        <f t="shared" ca="1" si="251"/>
        <v/>
      </c>
      <c r="BO53" s="83" t="str">
        <f t="shared" ca="1" si="251"/>
        <v/>
      </c>
      <c r="BP53" s="83" t="str">
        <f t="shared" ca="1" si="251"/>
        <v/>
      </c>
      <c r="BQ53" s="83" t="str">
        <f t="shared" ca="1" si="251"/>
        <v/>
      </c>
      <c r="BR53" s="83" t="str">
        <f t="shared" ca="1" si="251"/>
        <v/>
      </c>
      <c r="BS53" s="83" t="str">
        <f t="shared" ca="1" si="251"/>
        <v/>
      </c>
      <c r="BT53" s="83" t="str">
        <f t="shared" ca="1" si="251"/>
        <v/>
      </c>
      <c r="BU53" s="83" t="str">
        <f t="shared" ca="1" si="251"/>
        <v/>
      </c>
      <c r="BV53" s="126" t="str">
        <f ca="1">IFERROR(IF(VLOOKUP(BV$1,$A$7:$C$26,3,0),IF(ISNUMBER(BM53),SUMIFS('Stats Coachs'!$F$3:$F$29,'Stats Coachs'!$C$3:$C$29,VLOOKUP(BV$1,$A$7:$B$26,2,0)),""),""),"")</f>
        <v/>
      </c>
      <c r="BW53" s="83" t="str">
        <f t="shared" ca="1" si="252"/>
        <v/>
      </c>
      <c r="BX53" s="83" t="str">
        <f t="shared" ca="1" si="252"/>
        <v/>
      </c>
      <c r="BY53" s="83" t="str">
        <f t="shared" ca="1" si="252"/>
        <v/>
      </c>
      <c r="BZ53" s="83" t="str">
        <f t="shared" ca="1" si="252"/>
        <v/>
      </c>
      <c r="CA53" s="83" t="str">
        <f t="shared" ca="1" si="252"/>
        <v/>
      </c>
      <c r="CB53" s="83" t="str">
        <f t="shared" ca="1" si="252"/>
        <v/>
      </c>
      <c r="CC53" s="83" t="str">
        <f t="shared" ca="1" si="252"/>
        <v/>
      </c>
      <c r="CD53" s="83" t="str">
        <f t="shared" ca="1" si="252"/>
        <v/>
      </c>
      <c r="CE53" s="83" t="str">
        <f t="shared" ca="1" si="252"/>
        <v/>
      </c>
      <c r="CF53" s="126" t="str">
        <f ca="1">IFERROR(IF(VLOOKUP(CF$1,$A$7:$C$26,3,0),IF(ISNUMBER(BW53),SUMIFS('Stats Coachs'!$F$3:$F$29,'Stats Coachs'!$C$3:$C$29,VLOOKUP(CF$1,$A$7:$B$26,2,0)),""),""),"")</f>
        <v/>
      </c>
      <c r="CG53" s="83" t="str">
        <f t="shared" ca="1" si="253"/>
        <v/>
      </c>
      <c r="CH53" s="83" t="str">
        <f t="shared" ca="1" si="253"/>
        <v/>
      </c>
      <c r="CI53" s="83" t="str">
        <f t="shared" ca="1" si="253"/>
        <v/>
      </c>
      <c r="CJ53" s="83" t="str">
        <f t="shared" ca="1" si="253"/>
        <v/>
      </c>
      <c r="CK53" s="83" t="str">
        <f t="shared" ca="1" si="253"/>
        <v/>
      </c>
      <c r="CL53" s="83" t="str">
        <f t="shared" ca="1" si="253"/>
        <v/>
      </c>
      <c r="CM53" s="83" t="str">
        <f t="shared" ca="1" si="253"/>
        <v/>
      </c>
      <c r="CN53" s="83" t="str">
        <f t="shared" ca="1" si="253"/>
        <v/>
      </c>
      <c r="CO53" s="83" t="str">
        <f t="shared" ca="1" si="253"/>
        <v/>
      </c>
      <c r="CP53" s="126" t="str">
        <f ca="1">IFERROR(IF(VLOOKUP(CP$1,$A$7:$C$26,3,0),IF(ISNUMBER(CG53),SUMIFS('Stats Coachs'!$F$3:$F$29,'Stats Coachs'!$C$3:$C$29,VLOOKUP(CP$1,$A$7:$B$26,2,0)),""),""),"")</f>
        <v/>
      </c>
      <c r="CQ53" s="83" t="str">
        <f t="shared" ca="1" si="254"/>
        <v/>
      </c>
      <c r="CR53" s="83" t="str">
        <f t="shared" ca="1" si="254"/>
        <v/>
      </c>
      <c r="CS53" s="83" t="str">
        <f t="shared" ca="1" si="254"/>
        <v/>
      </c>
      <c r="CT53" s="83" t="str">
        <f t="shared" ca="1" si="254"/>
        <v/>
      </c>
      <c r="CU53" s="83" t="str">
        <f t="shared" ca="1" si="254"/>
        <v/>
      </c>
      <c r="CV53" s="83" t="str">
        <f t="shared" ca="1" si="254"/>
        <v/>
      </c>
      <c r="CW53" s="83" t="str">
        <f t="shared" ca="1" si="254"/>
        <v/>
      </c>
      <c r="CX53" s="83" t="str">
        <f t="shared" ca="1" si="254"/>
        <v/>
      </c>
      <c r="CY53" s="83" t="str">
        <f t="shared" ca="1" si="254"/>
        <v/>
      </c>
      <c r="CZ53" s="126" t="str">
        <f ca="1">IFERROR(IF(VLOOKUP(CZ$1,$A$7:$C$26,3,0),IF(ISNUMBER(CQ53),SUMIFS('Stats Coachs'!$F$3:$F$29,'Stats Coachs'!$C$3:$C$29,VLOOKUP(CZ$1,$A$7:$B$26,2,0)),""),""),"")</f>
        <v/>
      </c>
      <c r="DA53" s="83" t="str">
        <f t="shared" ca="1" si="255"/>
        <v/>
      </c>
      <c r="DB53" s="83" t="str">
        <f t="shared" ca="1" si="255"/>
        <v/>
      </c>
      <c r="DC53" s="83" t="str">
        <f t="shared" ca="1" si="255"/>
        <v/>
      </c>
      <c r="DD53" s="83" t="str">
        <f t="shared" ca="1" si="255"/>
        <v/>
      </c>
      <c r="DE53" s="83" t="str">
        <f t="shared" ca="1" si="255"/>
        <v/>
      </c>
      <c r="DF53" s="83" t="str">
        <f t="shared" ca="1" si="255"/>
        <v/>
      </c>
      <c r="DG53" s="83" t="str">
        <f t="shared" ca="1" si="255"/>
        <v/>
      </c>
      <c r="DH53" s="83" t="str">
        <f t="shared" ca="1" si="255"/>
        <v/>
      </c>
      <c r="DI53" s="83" t="str">
        <f t="shared" ca="1" si="255"/>
        <v/>
      </c>
      <c r="DJ53" s="126" t="str">
        <f ca="1">IFERROR(IF(VLOOKUP(DJ$1,$A$7:$C$26,3,0),IF(ISNUMBER(DA53),SUMIFS('Stats Coachs'!$F$3:$F$29,'Stats Coachs'!$C$3:$C$29,VLOOKUP(DJ$1,$A$7:$B$26,2,0)),""),""),"")</f>
        <v/>
      </c>
      <c r="DK53" s="83" t="str">
        <f t="shared" ca="1" si="256"/>
        <v/>
      </c>
      <c r="DL53" s="83" t="str">
        <f t="shared" ca="1" si="256"/>
        <v/>
      </c>
      <c r="DM53" s="83" t="str">
        <f t="shared" ca="1" si="256"/>
        <v/>
      </c>
      <c r="DN53" s="83" t="str">
        <f t="shared" ca="1" si="256"/>
        <v/>
      </c>
      <c r="DO53" s="83" t="str">
        <f t="shared" ca="1" si="256"/>
        <v/>
      </c>
      <c r="DP53" s="83" t="str">
        <f t="shared" ca="1" si="256"/>
        <v/>
      </c>
      <c r="DQ53" s="83" t="str">
        <f t="shared" ca="1" si="256"/>
        <v/>
      </c>
      <c r="DR53" s="83" t="str">
        <f t="shared" ca="1" si="256"/>
        <v/>
      </c>
      <c r="DS53" s="83" t="str">
        <f t="shared" ca="1" si="256"/>
        <v/>
      </c>
      <c r="DT53" s="126" t="str">
        <f ca="1">IFERROR(IF(VLOOKUP(DT$1,$A$7:$C$26,3,0),IF(ISNUMBER(DK53),SUMIFS('Stats Coachs'!$F$3:$F$29,'Stats Coachs'!$C$3:$C$29,VLOOKUP(DT$1,$A$7:$B$26,2,0)),""),""),"")</f>
        <v/>
      </c>
      <c r="DU53" s="83">
        <f t="shared" ca="1" si="257"/>
        <v>11</v>
      </c>
      <c r="DV53" s="83">
        <f t="shared" ca="1" si="257"/>
        <v>10</v>
      </c>
      <c r="DW53" s="83">
        <f t="shared" ca="1" si="257"/>
        <v>1</v>
      </c>
      <c r="DX53" s="83">
        <f t="shared" ca="1" si="257"/>
        <v>655</v>
      </c>
      <c r="DY53" s="83">
        <f t="shared" ca="1" si="257"/>
        <v>59.5</v>
      </c>
      <c r="DZ53" s="83">
        <f t="shared" ca="1" si="257"/>
        <v>0</v>
      </c>
      <c r="EA53" s="83">
        <f t="shared" ca="1" si="257"/>
        <v>0</v>
      </c>
      <c r="EB53" s="83">
        <f t="shared" ca="1" si="257"/>
        <v>1</v>
      </c>
      <c r="EC53" s="83">
        <f t="shared" ca="1" si="257"/>
        <v>0</v>
      </c>
      <c r="ED53" s="126">
        <f ca="1">IFERROR(IF(VLOOKUP(ED$1,$A$7:$C$26,3,0),IF(ISNUMBER(DU53),SUMIFS('Stats Coachs'!$F$3:$F$29,'Stats Coachs'!$C$3:$C$29,VLOOKUP(ED$1,$A$7:$B$26,2,0)),""),""),"")</f>
        <v>24</v>
      </c>
      <c r="EE53" s="83">
        <f t="shared" ca="1" si="258"/>
        <v>18</v>
      </c>
      <c r="EF53" s="83">
        <f t="shared" ca="1" si="258"/>
        <v>15</v>
      </c>
      <c r="EG53" s="83">
        <f t="shared" ca="1" si="258"/>
        <v>3</v>
      </c>
      <c r="EH53" s="83">
        <f t="shared" ca="1" si="258"/>
        <v>1260</v>
      </c>
      <c r="EI53" s="83">
        <f t="shared" ca="1" si="258"/>
        <v>70</v>
      </c>
      <c r="EJ53" s="83">
        <f t="shared" ca="1" si="258"/>
        <v>1</v>
      </c>
      <c r="EK53" s="83">
        <f t="shared" ca="1" si="258"/>
        <v>1</v>
      </c>
      <c r="EL53" s="83">
        <f t="shared" ca="1" si="258"/>
        <v>1</v>
      </c>
      <c r="EM53" s="83">
        <f t="shared" ca="1" si="258"/>
        <v>0</v>
      </c>
      <c r="EN53" s="126">
        <f ca="1">IFERROR(IF(VLOOKUP(EN$1,$A$7:$C$26,3,0),IF(ISNUMBER(EE53),SUMIFS('Stats Coachs'!$F$3:$F$29,'Stats Coachs'!$C$3:$C$29,VLOOKUP(EN$1,$A$7:$B$26,2,0)),""),""),"")</f>
        <v>25</v>
      </c>
      <c r="EO53" s="83">
        <f t="shared" ca="1" si="259"/>
        <v>19</v>
      </c>
      <c r="EP53" s="83">
        <f t="shared" ca="1" si="259"/>
        <v>18</v>
      </c>
      <c r="EQ53" s="83">
        <f t="shared" ca="1" si="259"/>
        <v>1</v>
      </c>
      <c r="ER53" s="83">
        <f t="shared" ca="1" si="259"/>
        <v>1385</v>
      </c>
      <c r="ES53" s="83">
        <f t="shared" ca="1" si="259"/>
        <v>73</v>
      </c>
      <c r="ET53" s="83">
        <f t="shared" ca="1" si="259"/>
        <v>3</v>
      </c>
      <c r="EU53" s="83">
        <f t="shared" ca="1" si="259"/>
        <v>1</v>
      </c>
      <c r="EV53" s="83">
        <f t="shared" ca="1" si="259"/>
        <v>1</v>
      </c>
      <c r="EW53" s="83">
        <f t="shared" ca="1" si="259"/>
        <v>0</v>
      </c>
      <c r="EX53" s="126">
        <f ca="1">IFERROR(IF(VLOOKUP(EX$1,$A$7:$C$26,3,0),IF(ISNUMBER(EO53),SUMIFS('Stats Coachs'!$F$3:$F$29,'Stats Coachs'!$C$3:$C$29,VLOOKUP(EX$1,$A$7:$B$26,2,0)),""),""),"")</f>
        <v>23</v>
      </c>
      <c r="EY53" s="83">
        <f t="shared" ca="1" si="260"/>
        <v>15</v>
      </c>
      <c r="EZ53" s="83">
        <f t="shared" ca="1" si="260"/>
        <v>13</v>
      </c>
      <c r="FA53" s="83">
        <f t="shared" ca="1" si="260"/>
        <v>2</v>
      </c>
      <c r="FB53" s="83">
        <f t="shared" ca="1" si="260"/>
        <v>995</v>
      </c>
      <c r="FC53" s="83" t="str">
        <f t="shared" ca="1" si="260"/>
        <v>66.5</v>
      </c>
      <c r="FD53" s="83">
        <f t="shared" ca="1" si="260"/>
        <v>2</v>
      </c>
      <c r="FE53" s="83">
        <f t="shared" ca="1" si="260"/>
        <v>2</v>
      </c>
      <c r="FF53" s="83">
        <f t="shared" ca="1" si="260"/>
        <v>1</v>
      </c>
      <c r="FG53" s="83">
        <f t="shared" ca="1" si="260"/>
        <v>0</v>
      </c>
      <c r="FH53" s="126">
        <f ca="1">IFERROR(IF(VLOOKUP(FH$1,$A$7:$C$26,3,0),IF(ISNUMBER(EY53),SUMIFS('Stats Coachs'!$F$3:$F$29,'Stats Coachs'!$C$3:$C$29,VLOOKUP(FH$1,$A$7:$B$26,2,0)),""),""),"")</f>
        <v>27</v>
      </c>
      <c r="FI53" s="83">
        <f t="shared" ca="1" si="261"/>
        <v>20</v>
      </c>
      <c r="FJ53" s="83">
        <f t="shared" ca="1" si="261"/>
        <v>18</v>
      </c>
      <c r="FK53" s="83">
        <f t="shared" ca="1" si="261"/>
        <v>2</v>
      </c>
      <c r="FL53" s="83">
        <f t="shared" ca="1" si="261"/>
        <v>1590</v>
      </c>
      <c r="FM53" s="83">
        <f t="shared" ca="1" si="261"/>
        <v>80</v>
      </c>
      <c r="FN53" s="83">
        <f t="shared" ca="1" si="261"/>
        <v>2</v>
      </c>
      <c r="FO53" s="83">
        <f t="shared" ca="1" si="261"/>
        <v>2</v>
      </c>
      <c r="FP53" s="83">
        <f t="shared" ca="1" si="261"/>
        <v>0</v>
      </c>
      <c r="FQ53" s="83">
        <f t="shared" ca="1" si="261"/>
        <v>0</v>
      </c>
      <c r="FR53" s="126">
        <f ca="1">IFERROR(IF(VLOOKUP(FR$1,$A$7:$C$26,3,0),IF(ISNUMBER(FI53),SUMIFS('Stats Coachs'!$F$3:$F$29,'Stats Coachs'!$C$3:$C$29,VLOOKUP(FR$1,$A$7:$B$26,2,0)),""),""),"")</f>
        <v>24</v>
      </c>
      <c r="FS53" s="83">
        <f t="shared" ca="1" si="262"/>
        <v>17</v>
      </c>
      <c r="FT53" s="83">
        <f t="shared" ca="1" si="262"/>
        <v>14</v>
      </c>
      <c r="FU53" s="83">
        <f t="shared" ca="1" si="262"/>
        <v>3</v>
      </c>
      <c r="FV53" s="83">
        <f t="shared" ca="1" si="262"/>
        <v>1100</v>
      </c>
      <c r="FW53" s="83">
        <f t="shared" ca="1" si="262"/>
        <v>65</v>
      </c>
      <c r="FX53" s="83">
        <f t="shared" ca="1" si="262"/>
        <v>2</v>
      </c>
      <c r="FY53" s="83">
        <f t="shared" ca="1" si="262"/>
        <v>1</v>
      </c>
      <c r="FZ53" s="83">
        <f t="shared" ca="1" si="262"/>
        <v>2</v>
      </c>
      <c r="GA53" s="83">
        <f t="shared" ca="1" si="262"/>
        <v>0</v>
      </c>
      <c r="GB53" s="126">
        <f ca="1">IFERROR(IF(VLOOKUP(GB$1,$A$7:$C$26,3,0),IF(ISNUMBER(FS53),SUMIFS('Stats Coachs'!$F$3:$F$29,'Stats Coachs'!$C$3:$C$29,VLOOKUP(GB$1,$A$7:$B$26,2,0)),""),""),"")</f>
        <v>25</v>
      </c>
      <c r="GC53" s="83">
        <f t="shared" ca="1" si="263"/>
        <v>12</v>
      </c>
      <c r="GD53" s="83">
        <f t="shared" ca="1" si="263"/>
        <v>10</v>
      </c>
      <c r="GE53" s="83">
        <f t="shared" ca="1" si="263"/>
        <v>2</v>
      </c>
      <c r="GF53" s="83">
        <f t="shared" ca="1" si="263"/>
        <v>885</v>
      </c>
      <c r="GG53" s="83">
        <f t="shared" ca="1" si="263"/>
        <v>74</v>
      </c>
      <c r="GH53" s="83">
        <f t="shared" ca="1" si="263"/>
        <v>1</v>
      </c>
      <c r="GI53" s="83">
        <f t="shared" ca="1" si="263"/>
        <v>2</v>
      </c>
      <c r="GJ53" s="83">
        <f t="shared" ca="1" si="263"/>
        <v>1</v>
      </c>
      <c r="GK53" s="83">
        <f t="shared" ca="1" si="263"/>
        <v>0</v>
      </c>
      <c r="GL53" s="126">
        <f ca="1">IFERROR(IF(VLOOKUP(GL$1,$A$7:$C$26,3,0),IF(ISNUMBER(GC53),SUMIFS('Stats Coachs'!$F$3:$F$29,'Stats Coachs'!$C$3:$C$29,VLOOKUP(GL$1,$A$7:$B$26,2,0)),""),""),"")</f>
        <v>22</v>
      </c>
      <c r="GM53" s="83">
        <f t="shared" ca="1" si="264"/>
        <v>5</v>
      </c>
      <c r="GN53" s="83">
        <f t="shared" ca="1" si="264"/>
        <v>1</v>
      </c>
      <c r="GO53" s="83">
        <f t="shared" ca="1" si="264"/>
        <v>4</v>
      </c>
      <c r="GP53" s="83">
        <f t="shared" ca="1" si="264"/>
        <v>210</v>
      </c>
      <c r="GQ53" s="83">
        <f t="shared" ca="1" si="264"/>
        <v>42</v>
      </c>
      <c r="GR53" s="83">
        <f t="shared" ca="1" si="264"/>
        <v>0</v>
      </c>
      <c r="GS53" s="83">
        <f t="shared" ca="1" si="264"/>
        <v>0</v>
      </c>
      <c r="GT53" s="83">
        <f t="shared" ca="1" si="264"/>
        <v>0</v>
      </c>
      <c r="GU53" s="83">
        <f t="shared" ca="1" si="264"/>
        <v>0</v>
      </c>
      <c r="GV53" s="126">
        <f ca="1">IFERROR(IF(VLOOKUP(GV$1,$A$7:$C$26,3,0),IF(ISNUMBER(GM53),SUMIFS('Stats Coachs'!$F$3:$F$29,'Stats Coachs'!$C$3:$C$29,VLOOKUP(GV$1,$A$7:$B$26,2,0)),""),""),"")</f>
        <v>22</v>
      </c>
      <c r="GW53" s="83" t="str">
        <f t="shared" ca="1" si="265"/>
        <v/>
      </c>
      <c r="GX53" s="83" t="str">
        <f t="shared" ca="1" si="265"/>
        <v/>
      </c>
      <c r="GY53" s="83" t="str">
        <f t="shared" ca="1" si="265"/>
        <v/>
      </c>
      <c r="GZ53" s="83" t="str">
        <f t="shared" ca="1" si="265"/>
        <v/>
      </c>
      <c r="HA53" s="83" t="str">
        <f t="shared" ca="1" si="265"/>
        <v/>
      </c>
      <c r="HB53" s="83" t="str">
        <f t="shared" ca="1" si="265"/>
        <v/>
      </c>
      <c r="HC53" s="83" t="str">
        <f t="shared" ca="1" si="265"/>
        <v/>
      </c>
      <c r="HD53" s="83" t="str">
        <f t="shared" ca="1" si="265"/>
        <v/>
      </c>
      <c r="HE53" s="83" t="str">
        <f t="shared" ca="1" si="265"/>
        <v/>
      </c>
      <c r="HF53" s="126" t="str">
        <f ca="1">IFERROR(IF(VLOOKUP(HF$1,$A$7:$C$26,3,0),IF(ISNUMBER(GW53),SUMIFS('Stats Coachs'!$F$3:$F$29,'Stats Coachs'!$C$3:$C$29,VLOOKUP(HF$1,$A$7:$B$26,2,0)),""),""),"")</f>
        <v/>
      </c>
      <c r="HG53" s="83" t="str">
        <f t="shared" ca="1" si="266"/>
        <v/>
      </c>
      <c r="HH53" s="83" t="str">
        <f t="shared" ca="1" si="266"/>
        <v/>
      </c>
      <c r="HI53" s="83" t="str">
        <f t="shared" ca="1" si="266"/>
        <v/>
      </c>
      <c r="HJ53" s="83" t="str">
        <f t="shared" ca="1" si="266"/>
        <v/>
      </c>
      <c r="HK53" s="83" t="str">
        <f t="shared" ca="1" si="266"/>
        <v/>
      </c>
      <c r="HL53" s="83" t="str">
        <f t="shared" ca="1" si="266"/>
        <v/>
      </c>
      <c r="HM53" s="83" t="str">
        <f t="shared" ca="1" si="266"/>
        <v/>
      </c>
      <c r="HN53" s="83" t="str">
        <f t="shared" ca="1" si="266"/>
        <v/>
      </c>
      <c r="HO53" s="83" t="str">
        <f t="shared" ca="1" si="266"/>
        <v/>
      </c>
      <c r="HP53" s="126" t="str">
        <f ca="1">IFERROR(IF(VLOOKUP(HP$1,$A$7:$C$26,3,0),IF(ISNUMBER(HG53),SUMIFS('Stats Coachs'!$F$3:$F$29,'Stats Coachs'!$C$3:$C$29,VLOOKUP(HP$1,$A$7:$B$26,2,0)),""),""),"")</f>
        <v/>
      </c>
      <c r="HQ53" s="83" t="str">
        <f t="shared" ca="1" si="267"/>
        <v/>
      </c>
      <c r="HR53" s="83" t="str">
        <f t="shared" ca="1" si="267"/>
        <v/>
      </c>
      <c r="HS53" s="83" t="str">
        <f t="shared" ca="1" si="267"/>
        <v/>
      </c>
      <c r="HT53" s="83" t="str">
        <f t="shared" ca="1" si="267"/>
        <v/>
      </c>
      <c r="HU53" s="83" t="str">
        <f t="shared" ca="1" si="267"/>
        <v/>
      </c>
      <c r="HV53" s="83" t="str">
        <f t="shared" ca="1" si="267"/>
        <v/>
      </c>
      <c r="HW53" s="83" t="str">
        <f t="shared" ca="1" si="267"/>
        <v/>
      </c>
      <c r="HX53" s="83" t="str">
        <f t="shared" ca="1" si="267"/>
        <v/>
      </c>
      <c r="HY53" s="83" t="str">
        <f t="shared" ca="1" si="267"/>
        <v/>
      </c>
      <c r="HZ53" s="126" t="str">
        <f ca="1">IFERROR(IF(VLOOKUP(HZ$1,$A$7:$C$26,3,0),IF(ISNUMBER(HQ53),SUMIFS('Stats Coachs'!$F$3:$F$29,'Stats Coachs'!$C$3:$C$29,VLOOKUP(HZ$1,$A$7:$B$26,2,0)),""),""),"")</f>
        <v/>
      </c>
      <c r="IA53" s="83" t="str">
        <f t="shared" ca="1" si="268"/>
        <v/>
      </c>
      <c r="IB53" s="83" t="str">
        <f t="shared" ca="1" si="268"/>
        <v/>
      </c>
      <c r="IC53" s="83" t="str">
        <f t="shared" ca="1" si="268"/>
        <v/>
      </c>
      <c r="ID53" s="83" t="str">
        <f t="shared" ca="1" si="268"/>
        <v/>
      </c>
      <c r="IE53" s="83" t="str">
        <f t="shared" ca="1" si="268"/>
        <v/>
      </c>
      <c r="IF53" s="83" t="str">
        <f t="shared" ca="1" si="268"/>
        <v/>
      </c>
      <c r="IG53" s="83" t="str">
        <f t="shared" ca="1" si="268"/>
        <v/>
      </c>
      <c r="IH53" s="83" t="str">
        <f t="shared" ca="1" si="268"/>
        <v/>
      </c>
      <c r="II53" s="83" t="str">
        <f t="shared" ca="1" si="268"/>
        <v/>
      </c>
      <c r="IJ53" s="126" t="str">
        <f ca="1">IFERROR(IF(VLOOKUP(IJ$1,$A$7:$C$26,3,0),IF(ISNUMBER(IA53),SUMIFS('Stats Coachs'!$F$3:$F$29,'Stats Coachs'!$C$3:$C$29,VLOOKUP(IJ$1,$A$7:$B$26,2,0)),""),""),"")</f>
        <v/>
      </c>
    </row>
    <row r="54" spans="1:244" x14ac:dyDescent="0.2">
      <c r="E54" s="83">
        <v>51</v>
      </c>
      <c r="F54" s="86" t="str">
        <f t="shared" ca="1" si="247"/>
        <v>Nelson</v>
      </c>
      <c r="G54" s="83">
        <f t="shared" ca="1" si="170"/>
        <v>34</v>
      </c>
      <c r="H54" s="83">
        <f t="shared" ca="1" si="170"/>
        <v>24</v>
      </c>
      <c r="I54" s="83">
        <f t="shared" ca="1" si="170"/>
        <v>10</v>
      </c>
      <c r="J54" s="117">
        <f t="shared" ca="1" si="170"/>
        <v>1910</v>
      </c>
      <c r="K54" s="87">
        <f t="shared" ca="1" si="171"/>
        <v>56</v>
      </c>
      <c r="L54" s="83">
        <f t="shared" ca="1" si="172"/>
        <v>1</v>
      </c>
      <c r="M54" s="83">
        <f t="shared" ca="1" si="172"/>
        <v>2</v>
      </c>
      <c r="N54" s="83">
        <f t="shared" ca="1" si="172"/>
        <v>5</v>
      </c>
      <c r="O54" s="83">
        <f t="shared" ca="1" si="172"/>
        <v>0</v>
      </c>
      <c r="P54" s="114">
        <f t="shared" ca="1" si="173"/>
        <v>7.780320366132723E-2</v>
      </c>
      <c r="Q54" s="83">
        <f t="shared" ca="1" si="174"/>
        <v>3</v>
      </c>
      <c r="R54" s="114">
        <f t="shared" ca="1" si="175"/>
        <v>0.49275362318840582</v>
      </c>
      <c r="T54" s="88">
        <f ca="1">RANK(V54,$V$4:$V$98,0)+COUNTIFS($V$4:$V54,V54)-1</f>
        <v>39</v>
      </c>
      <c r="U54" s="84" t="str">
        <f>Listes!X54</f>
        <v>Juju</v>
      </c>
      <c r="V54" s="89" cm="1">
        <f t="array" aca="1" ref="V54" ca="1">INDEX($W54:$AG54,$C$2)</f>
        <v>63</v>
      </c>
      <c r="W54" s="83">
        <f t="shared" ca="1" si="245"/>
        <v>63</v>
      </c>
      <c r="X54" s="83">
        <f t="shared" ca="1" si="245"/>
        <v>30</v>
      </c>
      <c r="Y54" s="83">
        <f t="shared" ca="1" si="245"/>
        <v>33</v>
      </c>
      <c r="Z54" s="83">
        <f t="shared" ca="1" si="245"/>
        <v>3485</v>
      </c>
      <c r="AA54" s="90">
        <f t="shared" ca="1" si="146"/>
        <v>55.317460317460316</v>
      </c>
      <c r="AB54" s="83">
        <f t="shared" ca="1" si="246"/>
        <v>10</v>
      </c>
      <c r="AC54" s="83">
        <f t="shared" ca="1" si="246"/>
        <v>0</v>
      </c>
      <c r="AD54" s="83">
        <f t="shared" ca="1" si="246"/>
        <v>6</v>
      </c>
      <c r="AE54" s="83">
        <f t="shared" ca="1" si="246"/>
        <v>0</v>
      </c>
      <c r="AF54" s="116">
        <f t="shared" ca="1" si="244"/>
        <v>0.14416475972540047</v>
      </c>
      <c r="AG54" s="85">
        <f t="shared" ca="1" si="178"/>
        <v>4</v>
      </c>
      <c r="AH54" s="126">
        <f t="shared" ca="1" si="179"/>
        <v>78</v>
      </c>
      <c r="AI54" s="83" t="str">
        <f t="shared" ref="AI54:AQ63" ca="1" si="269">IFERROR(IF(VLOOKUP(AI$1,$A$6:$C$26,3,0),VLOOKUP($U54,INDIRECT("'"&amp;SUBSTITUTE(VLOOKUP(AI$1,$A$6:$C$26,2,0),"Saison","Stats",1)&amp;"'!$A:$J"),AI$2,0),""),"")</f>
        <v/>
      </c>
      <c r="AJ54" s="83" t="str">
        <f t="shared" ca="1" si="269"/>
        <v/>
      </c>
      <c r="AK54" s="83" t="str">
        <f t="shared" ca="1" si="269"/>
        <v/>
      </c>
      <c r="AL54" s="83" t="str">
        <f t="shared" ca="1" si="269"/>
        <v/>
      </c>
      <c r="AM54" s="83" t="str">
        <f t="shared" ca="1" si="269"/>
        <v/>
      </c>
      <c r="AN54" s="83" t="str">
        <f t="shared" ca="1" si="269"/>
        <v/>
      </c>
      <c r="AO54" s="83" t="str">
        <f t="shared" ca="1" si="269"/>
        <v/>
      </c>
      <c r="AP54" s="83" t="str">
        <f t="shared" ca="1" si="269"/>
        <v/>
      </c>
      <c r="AQ54" s="83" t="str">
        <f t="shared" ca="1" si="269"/>
        <v/>
      </c>
      <c r="AR54" s="126" t="str">
        <f ca="1">IFERROR(IF(VLOOKUP(AR$1,$A$6:$C$26,3,0),IF(ISNUMBER(AI54),SUMIFS('Stats Coachs'!$F$2:$F$29,'Stats Coachs'!$C$2:$C$29,VLOOKUP(AR$1,$A$6:$B$26,2,0)),""),""),"")</f>
        <v/>
      </c>
      <c r="AS54" s="83" t="str">
        <f t="shared" ref="AS54:BA63" ca="1" si="270">IFERROR(IF(VLOOKUP(AS$1,$A$7:$C$26,3,0),VLOOKUP($U54,INDIRECT("'"&amp;SUBSTITUTE(VLOOKUP(AS$1,$A$7:$C$26,2,0),"Saison","Stats",1)&amp;"'!$A:$J"),AS$2,0),""),"")</f>
        <v/>
      </c>
      <c r="AT54" s="83" t="str">
        <f t="shared" ca="1" si="270"/>
        <v/>
      </c>
      <c r="AU54" s="83" t="str">
        <f t="shared" ca="1" si="270"/>
        <v/>
      </c>
      <c r="AV54" s="83" t="str">
        <f t="shared" ca="1" si="270"/>
        <v/>
      </c>
      <c r="AW54" s="83" t="str">
        <f t="shared" ca="1" si="270"/>
        <v/>
      </c>
      <c r="AX54" s="83" t="str">
        <f t="shared" ca="1" si="270"/>
        <v/>
      </c>
      <c r="AY54" s="83" t="str">
        <f t="shared" ca="1" si="270"/>
        <v/>
      </c>
      <c r="AZ54" s="83" t="str">
        <f t="shared" ca="1" si="270"/>
        <v/>
      </c>
      <c r="BA54" s="83" t="str">
        <f t="shared" ca="1" si="270"/>
        <v/>
      </c>
      <c r="BB54" s="126" t="str">
        <f ca="1">IFERROR(IF(VLOOKUP(BB$1,$A$7:$C$26,3,0),IF(ISNUMBER(AS54),SUMIFS('Stats Coachs'!$F$3:$F$29,'Stats Coachs'!$C$3:$C$29,VLOOKUP(BB$1,$A$7:$B$26,2,0)),""),""),"")</f>
        <v/>
      </c>
      <c r="BC54" s="83" t="str">
        <f t="shared" ref="BC54:BK63" ca="1" si="271">IFERROR(IF(VLOOKUP(BC$1,$A$7:$C$26,3,0),VLOOKUP($U54,INDIRECT("'"&amp;SUBSTITUTE(VLOOKUP(BC$1,$A$7:$C$26,2,0),"Saison","Stats",1)&amp;"'!$A:$J"),BC$2,0),""),"")</f>
        <v/>
      </c>
      <c r="BD54" s="83" t="str">
        <f t="shared" ca="1" si="271"/>
        <v/>
      </c>
      <c r="BE54" s="83" t="str">
        <f t="shared" ca="1" si="271"/>
        <v/>
      </c>
      <c r="BF54" s="83" t="str">
        <f t="shared" ca="1" si="271"/>
        <v/>
      </c>
      <c r="BG54" s="83" t="str">
        <f t="shared" ca="1" si="271"/>
        <v/>
      </c>
      <c r="BH54" s="83" t="str">
        <f t="shared" ca="1" si="271"/>
        <v/>
      </c>
      <c r="BI54" s="83" t="str">
        <f t="shared" ca="1" si="271"/>
        <v/>
      </c>
      <c r="BJ54" s="83" t="str">
        <f t="shared" ca="1" si="271"/>
        <v/>
      </c>
      <c r="BK54" s="83" t="str">
        <f t="shared" ca="1" si="271"/>
        <v/>
      </c>
      <c r="BL54" s="126" t="str">
        <f ca="1">IFERROR(IF(VLOOKUP(BL$1,$A$7:$C$26,3,0),IF(ISNUMBER(BC54),SUMIFS('Stats Coachs'!$F$3:$F$29,'Stats Coachs'!$C$3:$C$29,VLOOKUP(BL$1,$A$7:$B$26,2,0)),""),""),"")</f>
        <v/>
      </c>
      <c r="BM54" s="83" t="str">
        <f t="shared" ref="BM54:BU63" ca="1" si="272">IFERROR(IF(VLOOKUP(BM$1,$A$7:$C$26,3,0),VLOOKUP($U54,INDIRECT("'"&amp;SUBSTITUTE(VLOOKUP(BM$1,$A$7:$C$26,2,0),"Saison","Stats",1)&amp;"'!$A:$J"),BM$2,0),""),"")</f>
        <v/>
      </c>
      <c r="BN54" s="83" t="str">
        <f t="shared" ca="1" si="272"/>
        <v/>
      </c>
      <c r="BO54" s="83" t="str">
        <f t="shared" ca="1" si="272"/>
        <v/>
      </c>
      <c r="BP54" s="83" t="str">
        <f t="shared" ca="1" si="272"/>
        <v/>
      </c>
      <c r="BQ54" s="83" t="str">
        <f t="shared" ca="1" si="272"/>
        <v/>
      </c>
      <c r="BR54" s="83" t="str">
        <f t="shared" ca="1" si="272"/>
        <v/>
      </c>
      <c r="BS54" s="83" t="str">
        <f t="shared" ca="1" si="272"/>
        <v/>
      </c>
      <c r="BT54" s="83" t="str">
        <f t="shared" ca="1" si="272"/>
        <v/>
      </c>
      <c r="BU54" s="83" t="str">
        <f t="shared" ca="1" si="272"/>
        <v/>
      </c>
      <c r="BV54" s="126" t="str">
        <f ca="1">IFERROR(IF(VLOOKUP(BV$1,$A$7:$C$26,3,0),IF(ISNUMBER(BM54),SUMIFS('Stats Coachs'!$F$3:$F$29,'Stats Coachs'!$C$3:$C$29,VLOOKUP(BV$1,$A$7:$B$26,2,0)),""),""),"")</f>
        <v/>
      </c>
      <c r="BW54" s="83" t="str">
        <f t="shared" ref="BW54:CE63" ca="1" si="273">IFERROR(IF(VLOOKUP(BW$1,$A$7:$C$26,3,0),VLOOKUP($U54,INDIRECT("'"&amp;SUBSTITUTE(VLOOKUP(BW$1,$A$7:$C$26,2,0),"Saison","Stats",1)&amp;"'!$A:$J"),BW$2,0),""),"")</f>
        <v/>
      </c>
      <c r="BX54" s="83" t="str">
        <f t="shared" ca="1" si="273"/>
        <v/>
      </c>
      <c r="BY54" s="83" t="str">
        <f t="shared" ca="1" si="273"/>
        <v/>
      </c>
      <c r="BZ54" s="83" t="str">
        <f t="shared" ca="1" si="273"/>
        <v/>
      </c>
      <c r="CA54" s="83" t="str">
        <f t="shared" ca="1" si="273"/>
        <v/>
      </c>
      <c r="CB54" s="83" t="str">
        <f t="shared" ca="1" si="273"/>
        <v/>
      </c>
      <c r="CC54" s="83" t="str">
        <f t="shared" ca="1" si="273"/>
        <v/>
      </c>
      <c r="CD54" s="83" t="str">
        <f t="shared" ca="1" si="273"/>
        <v/>
      </c>
      <c r="CE54" s="83" t="str">
        <f t="shared" ca="1" si="273"/>
        <v/>
      </c>
      <c r="CF54" s="126" t="str">
        <f ca="1">IFERROR(IF(VLOOKUP(CF$1,$A$7:$C$26,3,0),IF(ISNUMBER(BW54),SUMIFS('Stats Coachs'!$F$3:$F$29,'Stats Coachs'!$C$3:$C$29,VLOOKUP(CF$1,$A$7:$B$26,2,0)),""),""),"")</f>
        <v/>
      </c>
      <c r="CG54" s="83" t="str">
        <f t="shared" ref="CG54:CO63" ca="1" si="274">IFERROR(IF(VLOOKUP(CG$1,$A$7:$C$26,3,0),VLOOKUP($U54,INDIRECT("'"&amp;SUBSTITUTE(VLOOKUP(CG$1,$A$7:$C$26,2,0),"Saison","Stats",1)&amp;"'!$A:$J"),CG$2,0),""),"")</f>
        <v/>
      </c>
      <c r="CH54" s="83" t="str">
        <f t="shared" ca="1" si="274"/>
        <v/>
      </c>
      <c r="CI54" s="83" t="str">
        <f t="shared" ca="1" si="274"/>
        <v/>
      </c>
      <c r="CJ54" s="83" t="str">
        <f t="shared" ca="1" si="274"/>
        <v/>
      </c>
      <c r="CK54" s="83" t="str">
        <f t="shared" ca="1" si="274"/>
        <v/>
      </c>
      <c r="CL54" s="83" t="str">
        <f t="shared" ca="1" si="274"/>
        <v/>
      </c>
      <c r="CM54" s="83" t="str">
        <f t="shared" ca="1" si="274"/>
        <v/>
      </c>
      <c r="CN54" s="83" t="str">
        <f t="shared" ca="1" si="274"/>
        <v/>
      </c>
      <c r="CO54" s="83" t="str">
        <f t="shared" ca="1" si="274"/>
        <v/>
      </c>
      <c r="CP54" s="126" t="str">
        <f ca="1">IFERROR(IF(VLOOKUP(CP$1,$A$7:$C$26,3,0),IF(ISNUMBER(CG54),SUMIFS('Stats Coachs'!$F$3:$F$29,'Stats Coachs'!$C$3:$C$29,VLOOKUP(CP$1,$A$7:$B$26,2,0)),""),""),"")</f>
        <v/>
      </c>
      <c r="CQ54" s="83" t="str">
        <f t="shared" ref="CQ54:CY63" ca="1" si="275">IFERROR(IF(VLOOKUP(CQ$1,$A$7:$C$26,3,0),VLOOKUP($U54,INDIRECT("'"&amp;SUBSTITUTE(VLOOKUP(CQ$1,$A$7:$C$26,2,0),"Saison","Stats",1)&amp;"'!$A:$J"),CQ$2,0),""),"")</f>
        <v/>
      </c>
      <c r="CR54" s="83" t="str">
        <f t="shared" ca="1" si="275"/>
        <v/>
      </c>
      <c r="CS54" s="83" t="str">
        <f t="shared" ca="1" si="275"/>
        <v/>
      </c>
      <c r="CT54" s="83" t="str">
        <f t="shared" ca="1" si="275"/>
        <v/>
      </c>
      <c r="CU54" s="83" t="str">
        <f t="shared" ca="1" si="275"/>
        <v/>
      </c>
      <c r="CV54" s="83" t="str">
        <f t="shared" ca="1" si="275"/>
        <v/>
      </c>
      <c r="CW54" s="83" t="str">
        <f t="shared" ca="1" si="275"/>
        <v/>
      </c>
      <c r="CX54" s="83" t="str">
        <f t="shared" ca="1" si="275"/>
        <v/>
      </c>
      <c r="CY54" s="83" t="str">
        <f t="shared" ca="1" si="275"/>
        <v/>
      </c>
      <c r="CZ54" s="126" t="str">
        <f ca="1">IFERROR(IF(VLOOKUP(CZ$1,$A$7:$C$26,3,0),IF(ISNUMBER(CQ54),SUMIFS('Stats Coachs'!$F$3:$F$29,'Stats Coachs'!$C$3:$C$29,VLOOKUP(CZ$1,$A$7:$B$26,2,0)),""),""),"")</f>
        <v/>
      </c>
      <c r="DA54" s="83" t="str">
        <f t="shared" ref="DA54:DI63" ca="1" si="276">IFERROR(IF(VLOOKUP(DA$1,$A$7:$C$26,3,0),VLOOKUP($U54,INDIRECT("'"&amp;SUBSTITUTE(VLOOKUP(DA$1,$A$7:$C$26,2,0),"Saison","Stats",1)&amp;"'!$A:$J"),DA$2,0),""),"")</f>
        <v/>
      </c>
      <c r="DB54" s="83" t="str">
        <f t="shared" ca="1" si="276"/>
        <v/>
      </c>
      <c r="DC54" s="83" t="str">
        <f t="shared" ca="1" si="276"/>
        <v/>
      </c>
      <c r="DD54" s="83" t="str">
        <f t="shared" ca="1" si="276"/>
        <v/>
      </c>
      <c r="DE54" s="83" t="str">
        <f t="shared" ca="1" si="276"/>
        <v/>
      </c>
      <c r="DF54" s="83" t="str">
        <f t="shared" ca="1" si="276"/>
        <v/>
      </c>
      <c r="DG54" s="83" t="str">
        <f t="shared" ca="1" si="276"/>
        <v/>
      </c>
      <c r="DH54" s="83" t="str">
        <f t="shared" ca="1" si="276"/>
        <v/>
      </c>
      <c r="DI54" s="83" t="str">
        <f t="shared" ca="1" si="276"/>
        <v/>
      </c>
      <c r="DJ54" s="126" t="str">
        <f ca="1">IFERROR(IF(VLOOKUP(DJ$1,$A$7:$C$26,3,0),IF(ISNUMBER(DA54),SUMIFS('Stats Coachs'!$F$3:$F$29,'Stats Coachs'!$C$3:$C$29,VLOOKUP(DJ$1,$A$7:$B$26,2,0)),""),""),"")</f>
        <v/>
      </c>
      <c r="DK54" s="83" t="str">
        <f t="shared" ref="DK54:DS63" ca="1" si="277">IFERROR(IF(VLOOKUP(DK$1,$A$7:$C$26,3,0),VLOOKUP($U54,INDIRECT("'"&amp;SUBSTITUTE(VLOOKUP(DK$1,$A$7:$C$26,2,0),"Saison","Stats",1)&amp;"'!$A:$J"),DK$2,0),""),"")</f>
        <v/>
      </c>
      <c r="DL54" s="83" t="str">
        <f t="shared" ca="1" si="277"/>
        <v/>
      </c>
      <c r="DM54" s="83" t="str">
        <f t="shared" ca="1" si="277"/>
        <v/>
      </c>
      <c r="DN54" s="83" t="str">
        <f t="shared" ca="1" si="277"/>
        <v/>
      </c>
      <c r="DO54" s="83" t="str">
        <f t="shared" ca="1" si="277"/>
        <v/>
      </c>
      <c r="DP54" s="83" t="str">
        <f t="shared" ca="1" si="277"/>
        <v/>
      </c>
      <c r="DQ54" s="83" t="str">
        <f t="shared" ca="1" si="277"/>
        <v/>
      </c>
      <c r="DR54" s="83" t="str">
        <f t="shared" ca="1" si="277"/>
        <v/>
      </c>
      <c r="DS54" s="83" t="str">
        <f t="shared" ca="1" si="277"/>
        <v/>
      </c>
      <c r="DT54" s="126" t="str">
        <f ca="1">IFERROR(IF(VLOOKUP(DT$1,$A$7:$C$26,3,0),IF(ISNUMBER(DK54),SUMIFS('Stats Coachs'!$F$3:$F$29,'Stats Coachs'!$C$3:$C$29,VLOOKUP(DT$1,$A$7:$B$26,2,0)),""),""),"")</f>
        <v/>
      </c>
      <c r="DU54" s="83" t="str">
        <f t="shared" ref="DU54:EC63" ca="1" si="278">IFERROR(IF(VLOOKUP(DU$1,$A$7:$C$26,3,0),VLOOKUP($U54,INDIRECT("'"&amp;SUBSTITUTE(VLOOKUP(DU$1,$A$7:$C$26,2,0),"Saison","Stats",1)&amp;"'!$A:$J"),DU$2,0),""),"")</f>
        <v/>
      </c>
      <c r="DV54" s="83" t="str">
        <f t="shared" ca="1" si="278"/>
        <v/>
      </c>
      <c r="DW54" s="83" t="str">
        <f t="shared" ca="1" si="278"/>
        <v/>
      </c>
      <c r="DX54" s="83" t="str">
        <f t="shared" ca="1" si="278"/>
        <v/>
      </c>
      <c r="DY54" s="83" t="str">
        <f t="shared" ca="1" si="278"/>
        <v/>
      </c>
      <c r="DZ54" s="83" t="str">
        <f t="shared" ca="1" si="278"/>
        <v/>
      </c>
      <c r="EA54" s="83" t="str">
        <f t="shared" ca="1" si="278"/>
        <v/>
      </c>
      <c r="EB54" s="83" t="str">
        <f t="shared" ca="1" si="278"/>
        <v/>
      </c>
      <c r="EC54" s="83" t="str">
        <f t="shared" ca="1" si="278"/>
        <v/>
      </c>
      <c r="ED54" s="126" t="str">
        <f ca="1">IFERROR(IF(VLOOKUP(ED$1,$A$7:$C$26,3,0),IF(ISNUMBER(DU54),SUMIFS('Stats Coachs'!$F$3:$F$29,'Stats Coachs'!$C$3:$C$29,VLOOKUP(ED$1,$A$7:$B$26,2,0)),""),""),"")</f>
        <v/>
      </c>
      <c r="EE54" s="83" t="str">
        <f t="shared" ref="EE54:EM63" ca="1" si="279">IFERROR(IF(VLOOKUP(EE$1,$A$7:$C$26,3,0),VLOOKUP($U54,INDIRECT("'"&amp;SUBSTITUTE(VLOOKUP(EE$1,$A$7:$C$26,2,0),"Saison","Stats",1)&amp;"'!$A:$J"),EE$2,0),""),"")</f>
        <v/>
      </c>
      <c r="EF54" s="83" t="str">
        <f t="shared" ca="1" si="279"/>
        <v/>
      </c>
      <c r="EG54" s="83" t="str">
        <f t="shared" ca="1" si="279"/>
        <v/>
      </c>
      <c r="EH54" s="83" t="str">
        <f t="shared" ca="1" si="279"/>
        <v/>
      </c>
      <c r="EI54" s="83" t="str">
        <f t="shared" ca="1" si="279"/>
        <v/>
      </c>
      <c r="EJ54" s="83" t="str">
        <f t="shared" ca="1" si="279"/>
        <v/>
      </c>
      <c r="EK54" s="83" t="str">
        <f t="shared" ca="1" si="279"/>
        <v/>
      </c>
      <c r="EL54" s="83" t="str">
        <f t="shared" ca="1" si="279"/>
        <v/>
      </c>
      <c r="EM54" s="83" t="str">
        <f t="shared" ca="1" si="279"/>
        <v/>
      </c>
      <c r="EN54" s="126" t="str">
        <f ca="1">IFERROR(IF(VLOOKUP(EN$1,$A$7:$C$26,3,0),IF(ISNUMBER(EE54),SUMIFS('Stats Coachs'!$F$3:$F$29,'Stats Coachs'!$C$3:$C$29,VLOOKUP(EN$1,$A$7:$B$26,2,0)),""),""),"")</f>
        <v/>
      </c>
      <c r="EO54" s="83" t="str">
        <f t="shared" ref="EO54:EW63" ca="1" si="280">IFERROR(IF(VLOOKUP(EO$1,$A$7:$C$26,3,0),VLOOKUP($U54,INDIRECT("'"&amp;SUBSTITUTE(VLOOKUP(EO$1,$A$7:$C$26,2,0),"Saison","Stats",1)&amp;"'!$A:$J"),EO$2,0),""),"")</f>
        <v/>
      </c>
      <c r="EP54" s="83" t="str">
        <f t="shared" ca="1" si="280"/>
        <v/>
      </c>
      <c r="EQ54" s="83" t="str">
        <f t="shared" ca="1" si="280"/>
        <v/>
      </c>
      <c r="ER54" s="83" t="str">
        <f t="shared" ca="1" si="280"/>
        <v/>
      </c>
      <c r="ES54" s="83" t="str">
        <f t="shared" ca="1" si="280"/>
        <v/>
      </c>
      <c r="ET54" s="83" t="str">
        <f t="shared" ca="1" si="280"/>
        <v/>
      </c>
      <c r="EU54" s="83" t="str">
        <f t="shared" ca="1" si="280"/>
        <v/>
      </c>
      <c r="EV54" s="83" t="str">
        <f t="shared" ca="1" si="280"/>
        <v/>
      </c>
      <c r="EW54" s="83" t="str">
        <f t="shared" ca="1" si="280"/>
        <v/>
      </c>
      <c r="EX54" s="126" t="str">
        <f ca="1">IFERROR(IF(VLOOKUP(EX$1,$A$7:$C$26,3,0),IF(ISNUMBER(EO54),SUMIFS('Stats Coachs'!$F$3:$F$29,'Stats Coachs'!$C$3:$C$29,VLOOKUP(EX$1,$A$7:$B$26,2,0)),""),""),"")</f>
        <v/>
      </c>
      <c r="EY54" s="83" t="str">
        <f t="shared" ref="EY54:FG63" ca="1" si="281">IFERROR(IF(VLOOKUP(EY$1,$A$7:$C$26,3,0),VLOOKUP($U54,INDIRECT("'"&amp;SUBSTITUTE(VLOOKUP(EY$1,$A$7:$C$26,2,0),"Saison","Stats",1)&amp;"'!$A:$J"),EY$2,0),""),"")</f>
        <v/>
      </c>
      <c r="EZ54" s="83" t="str">
        <f t="shared" ca="1" si="281"/>
        <v/>
      </c>
      <c r="FA54" s="83" t="str">
        <f t="shared" ca="1" si="281"/>
        <v/>
      </c>
      <c r="FB54" s="83" t="str">
        <f t="shared" ca="1" si="281"/>
        <v/>
      </c>
      <c r="FC54" s="83" t="str">
        <f t="shared" ca="1" si="281"/>
        <v/>
      </c>
      <c r="FD54" s="83" t="str">
        <f t="shared" ca="1" si="281"/>
        <v/>
      </c>
      <c r="FE54" s="83" t="str">
        <f t="shared" ca="1" si="281"/>
        <v/>
      </c>
      <c r="FF54" s="83" t="str">
        <f t="shared" ca="1" si="281"/>
        <v/>
      </c>
      <c r="FG54" s="83" t="str">
        <f t="shared" ca="1" si="281"/>
        <v/>
      </c>
      <c r="FH54" s="126" t="str">
        <f ca="1">IFERROR(IF(VLOOKUP(FH$1,$A$7:$C$26,3,0),IF(ISNUMBER(EY54),SUMIFS('Stats Coachs'!$F$3:$F$29,'Stats Coachs'!$C$3:$C$29,VLOOKUP(FH$1,$A$7:$B$26,2,0)),""),""),"")</f>
        <v/>
      </c>
      <c r="FI54" s="83" t="str">
        <f t="shared" ref="FI54:FQ63" ca="1" si="282">IFERROR(IF(VLOOKUP(FI$1,$A$7:$C$26,3,0),VLOOKUP($U54,INDIRECT("'"&amp;SUBSTITUTE(VLOOKUP(FI$1,$A$7:$C$26,2,0),"Saison","Stats",1)&amp;"'!$A:$J"),FI$2,0),""),"")</f>
        <v/>
      </c>
      <c r="FJ54" s="83" t="str">
        <f t="shared" ca="1" si="282"/>
        <v/>
      </c>
      <c r="FK54" s="83" t="str">
        <f t="shared" ca="1" si="282"/>
        <v/>
      </c>
      <c r="FL54" s="83" t="str">
        <f t="shared" ca="1" si="282"/>
        <v/>
      </c>
      <c r="FM54" s="83" t="str">
        <f t="shared" ca="1" si="282"/>
        <v/>
      </c>
      <c r="FN54" s="83" t="str">
        <f t="shared" ca="1" si="282"/>
        <v/>
      </c>
      <c r="FO54" s="83" t="str">
        <f t="shared" ca="1" si="282"/>
        <v/>
      </c>
      <c r="FP54" s="83" t="str">
        <f t="shared" ca="1" si="282"/>
        <v/>
      </c>
      <c r="FQ54" s="83" t="str">
        <f t="shared" ca="1" si="282"/>
        <v/>
      </c>
      <c r="FR54" s="126" t="str">
        <f ca="1">IFERROR(IF(VLOOKUP(FR$1,$A$7:$C$26,3,0),IF(ISNUMBER(FI54),SUMIFS('Stats Coachs'!$F$3:$F$29,'Stats Coachs'!$C$3:$C$29,VLOOKUP(FR$1,$A$7:$B$26,2,0)),""),""),"")</f>
        <v/>
      </c>
      <c r="FS54" s="83" t="str">
        <f t="shared" ref="FS54:GA63" ca="1" si="283">IFERROR(IF(VLOOKUP(FS$1,$A$7:$C$26,3,0),VLOOKUP($U54,INDIRECT("'"&amp;SUBSTITUTE(VLOOKUP(FS$1,$A$7:$C$26,2,0),"Saison","Stats",1)&amp;"'!$A:$J"),FS$2,0),""),"")</f>
        <v/>
      </c>
      <c r="FT54" s="83" t="str">
        <f t="shared" ca="1" si="283"/>
        <v/>
      </c>
      <c r="FU54" s="83" t="str">
        <f t="shared" ca="1" si="283"/>
        <v/>
      </c>
      <c r="FV54" s="83" t="str">
        <f t="shared" ca="1" si="283"/>
        <v/>
      </c>
      <c r="FW54" s="83" t="str">
        <f t="shared" ca="1" si="283"/>
        <v/>
      </c>
      <c r="FX54" s="83" t="str">
        <f t="shared" ca="1" si="283"/>
        <v/>
      </c>
      <c r="FY54" s="83" t="str">
        <f t="shared" ca="1" si="283"/>
        <v/>
      </c>
      <c r="FZ54" s="83" t="str">
        <f t="shared" ca="1" si="283"/>
        <v/>
      </c>
      <c r="GA54" s="83" t="str">
        <f t="shared" ca="1" si="283"/>
        <v/>
      </c>
      <c r="GB54" s="126" t="str">
        <f ca="1">IFERROR(IF(VLOOKUP(GB$1,$A$7:$C$26,3,0),IF(ISNUMBER(FS54),SUMIFS('Stats Coachs'!$F$3:$F$29,'Stats Coachs'!$C$3:$C$29,VLOOKUP(GB$1,$A$7:$B$26,2,0)),""),""),"")</f>
        <v/>
      </c>
      <c r="GC54" s="83" t="str">
        <f t="shared" ref="GC54:GK63" ca="1" si="284">IFERROR(IF(VLOOKUP(GC$1,$A$7:$C$26,3,0),VLOOKUP($U54,INDIRECT("'"&amp;SUBSTITUTE(VLOOKUP(GC$1,$A$7:$C$26,2,0),"Saison","Stats",1)&amp;"'!$A:$J"),GC$2,0),""),"")</f>
        <v/>
      </c>
      <c r="GD54" s="83" t="str">
        <f t="shared" ca="1" si="284"/>
        <v/>
      </c>
      <c r="GE54" s="83" t="str">
        <f t="shared" ca="1" si="284"/>
        <v/>
      </c>
      <c r="GF54" s="83" t="str">
        <f t="shared" ca="1" si="284"/>
        <v/>
      </c>
      <c r="GG54" s="83" t="str">
        <f t="shared" ca="1" si="284"/>
        <v/>
      </c>
      <c r="GH54" s="83" t="str">
        <f t="shared" ca="1" si="284"/>
        <v/>
      </c>
      <c r="GI54" s="83" t="str">
        <f t="shared" ca="1" si="284"/>
        <v/>
      </c>
      <c r="GJ54" s="83" t="str">
        <f t="shared" ca="1" si="284"/>
        <v/>
      </c>
      <c r="GK54" s="83" t="str">
        <f t="shared" ca="1" si="284"/>
        <v/>
      </c>
      <c r="GL54" s="126" t="str">
        <f ca="1">IFERROR(IF(VLOOKUP(GL$1,$A$7:$C$26,3,0),IF(ISNUMBER(GC54),SUMIFS('Stats Coachs'!$F$3:$F$29,'Stats Coachs'!$C$3:$C$29,VLOOKUP(GL$1,$A$7:$B$26,2,0)),""),""),"")</f>
        <v/>
      </c>
      <c r="GM54" s="83" t="str">
        <f t="shared" ref="GM54:GU63" ca="1" si="285">IFERROR(IF(VLOOKUP(GM$1,$A$7:$C$26,3,0),VLOOKUP($U54,INDIRECT("'"&amp;SUBSTITUTE(VLOOKUP(GM$1,$A$7:$C$26,2,0),"Saison","Stats",1)&amp;"'!$A:$J"),GM$2,0),""),"")</f>
        <v/>
      </c>
      <c r="GN54" s="83" t="str">
        <f t="shared" ca="1" si="285"/>
        <v/>
      </c>
      <c r="GO54" s="83" t="str">
        <f t="shared" ca="1" si="285"/>
        <v/>
      </c>
      <c r="GP54" s="83" t="str">
        <f t="shared" ca="1" si="285"/>
        <v/>
      </c>
      <c r="GQ54" s="83" t="str">
        <f t="shared" ca="1" si="285"/>
        <v/>
      </c>
      <c r="GR54" s="83" t="str">
        <f t="shared" ca="1" si="285"/>
        <v/>
      </c>
      <c r="GS54" s="83" t="str">
        <f t="shared" ca="1" si="285"/>
        <v/>
      </c>
      <c r="GT54" s="83" t="str">
        <f t="shared" ca="1" si="285"/>
        <v/>
      </c>
      <c r="GU54" s="83" t="str">
        <f t="shared" ca="1" si="285"/>
        <v/>
      </c>
      <c r="GV54" s="126" t="str">
        <f ca="1">IFERROR(IF(VLOOKUP(GV$1,$A$7:$C$26,3,0),IF(ISNUMBER(GM54),SUMIFS('Stats Coachs'!$F$3:$F$29,'Stats Coachs'!$C$3:$C$29,VLOOKUP(GV$1,$A$7:$B$26,2,0)),""),""),"")</f>
        <v/>
      </c>
      <c r="GW54" s="83">
        <f t="shared" ref="GW54:HE63" ca="1" si="286">IFERROR(IF(VLOOKUP(GW$1,$A$7:$C$26,3,0),VLOOKUP($U54,INDIRECT("'"&amp;SUBSTITUTE(VLOOKUP(GW$1,$A$7:$C$26,2,0),"Saison","Stats",1)&amp;"'!$A:$J"),GW$2,0),""),"")</f>
        <v>16</v>
      </c>
      <c r="GX54" s="83">
        <f t="shared" ca="1" si="286"/>
        <v>10</v>
      </c>
      <c r="GY54" s="83">
        <f t="shared" ca="1" si="286"/>
        <v>6</v>
      </c>
      <c r="GZ54" s="83">
        <f t="shared" ca="1" si="286"/>
        <v>895</v>
      </c>
      <c r="HA54" s="83">
        <f t="shared" ca="1" si="286"/>
        <v>56</v>
      </c>
      <c r="HB54" s="83">
        <f t="shared" ca="1" si="286"/>
        <v>1</v>
      </c>
      <c r="HC54" s="83">
        <f t="shared" ca="1" si="286"/>
        <v>0</v>
      </c>
      <c r="HD54" s="83">
        <f t="shared" ca="1" si="286"/>
        <v>1</v>
      </c>
      <c r="HE54" s="83">
        <f t="shared" ca="1" si="286"/>
        <v>0</v>
      </c>
      <c r="HF54" s="126">
        <f ca="1">IFERROR(IF(VLOOKUP(HF$1,$A$7:$C$26,3,0),IF(ISNUMBER(GW54),SUMIFS('Stats Coachs'!$F$3:$F$29,'Stats Coachs'!$C$3:$C$29,VLOOKUP(HF$1,$A$7:$B$26,2,0)),""),""),"")</f>
        <v>21</v>
      </c>
      <c r="HG54" s="83">
        <f t="shared" ref="HG54:HO63" ca="1" si="287">IFERROR(IF(VLOOKUP(HG$1,$A$7:$C$26,3,0),VLOOKUP($U54,INDIRECT("'"&amp;SUBSTITUTE(VLOOKUP(HG$1,$A$7:$C$26,2,0),"Saison","Stats",1)&amp;"'!$A:$J"),HG$2,0),""),"")</f>
        <v>14</v>
      </c>
      <c r="HH54" s="83">
        <f t="shared" ca="1" si="287"/>
        <v>6</v>
      </c>
      <c r="HI54" s="83">
        <f t="shared" ca="1" si="287"/>
        <v>8</v>
      </c>
      <c r="HJ54" s="83">
        <f t="shared" ca="1" si="287"/>
        <v>695</v>
      </c>
      <c r="HK54" s="83">
        <f t="shared" ca="1" si="287"/>
        <v>49</v>
      </c>
      <c r="HL54" s="83">
        <f t="shared" ca="1" si="287"/>
        <v>2</v>
      </c>
      <c r="HM54" s="83">
        <f t="shared" ca="1" si="287"/>
        <v>0</v>
      </c>
      <c r="HN54" s="83">
        <f t="shared" ca="1" si="287"/>
        <v>2</v>
      </c>
      <c r="HO54" s="83">
        <f t="shared" ca="1" si="287"/>
        <v>0</v>
      </c>
      <c r="HP54" s="126">
        <f ca="1">IFERROR(IF(VLOOKUP(HP$1,$A$7:$C$26,3,0),IF(ISNUMBER(HG54),SUMIFS('Stats Coachs'!$F$3:$F$29,'Stats Coachs'!$C$3:$C$29,VLOOKUP(HP$1,$A$7:$B$26,2,0)),""),""),"")</f>
        <v>19</v>
      </c>
      <c r="HQ54" s="83">
        <f t="shared" ref="HQ54:HY63" ca="1" si="288">IFERROR(IF(VLOOKUP(HQ$1,$A$7:$C$26,3,0),VLOOKUP($U54,INDIRECT("'"&amp;SUBSTITUTE(VLOOKUP(HQ$1,$A$7:$C$26,2,0),"Saison","Stats",1)&amp;"'!$A:$J"),HQ$2,0),""),"")</f>
        <v>18</v>
      </c>
      <c r="HR54" s="83">
        <f t="shared" ca="1" si="288"/>
        <v>7</v>
      </c>
      <c r="HS54" s="83">
        <f t="shared" ca="1" si="288"/>
        <v>11</v>
      </c>
      <c r="HT54" s="83">
        <f t="shared" ca="1" si="288"/>
        <v>940</v>
      </c>
      <c r="HU54" s="83">
        <f t="shared" ca="1" si="288"/>
        <v>52</v>
      </c>
      <c r="HV54" s="83">
        <f t="shared" ca="1" si="288"/>
        <v>4</v>
      </c>
      <c r="HW54" s="83">
        <f t="shared" ca="1" si="288"/>
        <v>0</v>
      </c>
      <c r="HX54" s="83">
        <f t="shared" ca="1" si="288"/>
        <v>2</v>
      </c>
      <c r="HY54" s="83">
        <f t="shared" ca="1" si="288"/>
        <v>0</v>
      </c>
      <c r="HZ54" s="126">
        <f ca="1">IFERROR(IF(VLOOKUP(HZ$1,$A$7:$C$26,3,0),IF(ISNUMBER(HQ54),SUMIFS('Stats Coachs'!$F$3:$F$29,'Stats Coachs'!$C$3:$C$29,VLOOKUP(HZ$1,$A$7:$B$26,2,0)),""),""),"")</f>
        <v>20</v>
      </c>
      <c r="IA54" s="83">
        <f t="shared" ref="IA54:II63" ca="1" si="289">IFERROR(IF(VLOOKUP(IA$1,$A$7:$C$26,3,0),VLOOKUP($U54,INDIRECT("'"&amp;SUBSTITUTE(VLOOKUP(IA$1,$A$7:$C$26,2,0),"Saison","Stats",1)&amp;"'!$A:$J"),IA$2,0),""),"")</f>
        <v>15</v>
      </c>
      <c r="IB54" s="83">
        <f t="shared" ca="1" si="289"/>
        <v>7</v>
      </c>
      <c r="IC54" s="83">
        <f t="shared" ca="1" si="289"/>
        <v>8</v>
      </c>
      <c r="ID54" s="83">
        <f t="shared" ca="1" si="289"/>
        <v>955</v>
      </c>
      <c r="IE54" s="83">
        <f t="shared" ca="1" si="289"/>
        <v>64</v>
      </c>
      <c r="IF54" s="83">
        <f t="shared" ca="1" si="289"/>
        <v>3</v>
      </c>
      <c r="IG54" s="83">
        <f t="shared" ca="1" si="289"/>
        <v>0</v>
      </c>
      <c r="IH54" s="83">
        <f t="shared" ca="1" si="289"/>
        <v>1</v>
      </c>
      <c r="II54" s="83">
        <f t="shared" ca="1" si="289"/>
        <v>0</v>
      </c>
      <c r="IJ54" s="126">
        <f ca="1">IFERROR(IF(VLOOKUP(IJ$1,$A$7:$C$26,3,0),IF(ISNUMBER(IA54),SUMIFS('Stats Coachs'!$F$3:$F$29,'Stats Coachs'!$C$3:$C$29,VLOOKUP(IJ$1,$A$7:$B$26,2,0)),""),""),"")</f>
        <v>18</v>
      </c>
    </row>
    <row r="55" spans="1:244" x14ac:dyDescent="0.2">
      <c r="A55" s="213" t="s">
        <v>253</v>
      </c>
      <c r="E55" s="83">
        <v>52</v>
      </c>
      <c r="F55" s="86" t="str">
        <f t="shared" ca="1" si="247"/>
        <v>Gary</v>
      </c>
      <c r="G55" s="83">
        <f t="shared" ca="1" si="170"/>
        <v>33</v>
      </c>
      <c r="H55" s="83">
        <f t="shared" ca="1" si="170"/>
        <v>25</v>
      </c>
      <c r="I55" s="83">
        <f t="shared" ca="1" si="170"/>
        <v>8</v>
      </c>
      <c r="J55" s="117">
        <f t="shared" ca="1" si="170"/>
        <v>2150</v>
      </c>
      <c r="K55" s="87">
        <f t="shared" ca="1" si="171"/>
        <v>65</v>
      </c>
      <c r="L55" s="83">
        <f t="shared" ca="1" si="172"/>
        <v>4</v>
      </c>
      <c r="M55" s="83">
        <f t="shared" ca="1" si="172"/>
        <v>7</v>
      </c>
      <c r="N55" s="83">
        <f t="shared" ca="1" si="172"/>
        <v>0</v>
      </c>
      <c r="O55" s="83">
        <f t="shared" ca="1" si="172"/>
        <v>0</v>
      </c>
      <c r="P55" s="114">
        <f t="shared" ca="1" si="173"/>
        <v>7.5514874141876437E-2</v>
      </c>
      <c r="Q55" s="83">
        <f t="shared" ca="1" si="174"/>
        <v>4</v>
      </c>
      <c r="R55" s="114">
        <f t="shared" ca="1" si="175"/>
        <v>0.40243902439024393</v>
      </c>
      <c r="T55" s="88">
        <f ca="1">RANK(V55,$V$4:$V$98,0)+COUNTIFS($V$4:$V55,V55)-1</f>
        <v>53</v>
      </c>
      <c r="U55" s="84" t="str">
        <f>Listes!X55</f>
        <v>Julien</v>
      </c>
      <c r="V55" s="89" cm="1">
        <f t="array" aca="1" ref="V55" ca="1">INDEX($W55:$AG55,$C$2)</f>
        <v>31</v>
      </c>
      <c r="W55" s="83">
        <f t="shared" ca="1" si="245"/>
        <v>31</v>
      </c>
      <c r="X55" s="83">
        <f t="shared" ca="1" si="245"/>
        <v>29</v>
      </c>
      <c r="Y55" s="83">
        <f t="shared" ca="1" si="245"/>
        <v>2</v>
      </c>
      <c r="Z55" s="83">
        <f t="shared" ca="1" si="245"/>
        <v>2410</v>
      </c>
      <c r="AA55" s="90">
        <f t="shared" ca="1" si="146"/>
        <v>77.741935483870961</v>
      </c>
      <c r="AB55" s="83">
        <f t="shared" ca="1" si="246"/>
        <v>9</v>
      </c>
      <c r="AC55" s="83">
        <f t="shared" ca="1" si="246"/>
        <v>9</v>
      </c>
      <c r="AD55" s="83">
        <f t="shared" ca="1" si="246"/>
        <v>3</v>
      </c>
      <c r="AE55" s="83">
        <f t="shared" ca="1" si="246"/>
        <v>0</v>
      </c>
      <c r="AF55" s="116">
        <f t="shared" ca="1" si="244"/>
        <v>7.0938215102974822E-2</v>
      </c>
      <c r="AG55" s="85">
        <f t="shared" ca="1" si="178"/>
        <v>4</v>
      </c>
      <c r="AH55" s="126">
        <f t="shared" ca="1" si="179"/>
        <v>74</v>
      </c>
      <c r="AI55" s="83" t="str">
        <f t="shared" ca="1" si="269"/>
        <v/>
      </c>
      <c r="AJ55" s="83" t="str">
        <f t="shared" ca="1" si="269"/>
        <v/>
      </c>
      <c r="AK55" s="83" t="str">
        <f t="shared" ca="1" si="269"/>
        <v/>
      </c>
      <c r="AL55" s="83" t="str">
        <f t="shared" ca="1" si="269"/>
        <v/>
      </c>
      <c r="AM55" s="83" t="str">
        <f t="shared" ca="1" si="269"/>
        <v/>
      </c>
      <c r="AN55" s="83" t="str">
        <f t="shared" ca="1" si="269"/>
        <v/>
      </c>
      <c r="AO55" s="83" t="str">
        <f t="shared" ca="1" si="269"/>
        <v/>
      </c>
      <c r="AP55" s="83" t="str">
        <f t="shared" ca="1" si="269"/>
        <v/>
      </c>
      <c r="AQ55" s="83" t="str">
        <f t="shared" ca="1" si="269"/>
        <v/>
      </c>
      <c r="AR55" s="126" t="str">
        <f ca="1">IFERROR(IF(VLOOKUP(AR$1,$A$6:$C$26,3,0),IF(ISNUMBER(AI55),SUMIFS('Stats Coachs'!$F$2:$F$29,'Stats Coachs'!$C$2:$C$29,VLOOKUP(AR$1,$A$6:$B$26,2,0)),""),""),"")</f>
        <v/>
      </c>
      <c r="AS55" s="83" t="str">
        <f t="shared" ca="1" si="270"/>
        <v/>
      </c>
      <c r="AT55" s="83" t="str">
        <f t="shared" ca="1" si="270"/>
        <v/>
      </c>
      <c r="AU55" s="83" t="str">
        <f t="shared" ca="1" si="270"/>
        <v/>
      </c>
      <c r="AV55" s="83" t="str">
        <f t="shared" ca="1" si="270"/>
        <v/>
      </c>
      <c r="AW55" s="83" t="str">
        <f t="shared" ca="1" si="270"/>
        <v/>
      </c>
      <c r="AX55" s="83" t="str">
        <f t="shared" ca="1" si="270"/>
        <v/>
      </c>
      <c r="AY55" s="83" t="str">
        <f t="shared" ca="1" si="270"/>
        <v/>
      </c>
      <c r="AZ55" s="83" t="str">
        <f t="shared" ca="1" si="270"/>
        <v/>
      </c>
      <c r="BA55" s="83" t="str">
        <f t="shared" ca="1" si="270"/>
        <v/>
      </c>
      <c r="BB55" s="126" t="str">
        <f ca="1">IFERROR(IF(VLOOKUP(BB$1,$A$7:$C$26,3,0),IF(ISNUMBER(AS55),SUMIFS('Stats Coachs'!$F$3:$F$29,'Stats Coachs'!$C$3:$C$29,VLOOKUP(BB$1,$A$7:$B$26,2,0)),""),""),"")</f>
        <v/>
      </c>
      <c r="BC55" s="83" t="str">
        <f t="shared" ca="1" si="271"/>
        <v/>
      </c>
      <c r="BD55" s="83" t="str">
        <f t="shared" ca="1" si="271"/>
        <v/>
      </c>
      <c r="BE55" s="83" t="str">
        <f t="shared" ca="1" si="271"/>
        <v/>
      </c>
      <c r="BF55" s="83" t="str">
        <f t="shared" ca="1" si="271"/>
        <v/>
      </c>
      <c r="BG55" s="83" t="str">
        <f t="shared" ca="1" si="271"/>
        <v/>
      </c>
      <c r="BH55" s="83" t="str">
        <f t="shared" ca="1" si="271"/>
        <v/>
      </c>
      <c r="BI55" s="83" t="str">
        <f t="shared" ca="1" si="271"/>
        <v/>
      </c>
      <c r="BJ55" s="83" t="str">
        <f t="shared" ca="1" si="271"/>
        <v/>
      </c>
      <c r="BK55" s="83" t="str">
        <f t="shared" ca="1" si="271"/>
        <v/>
      </c>
      <c r="BL55" s="126" t="str">
        <f ca="1">IFERROR(IF(VLOOKUP(BL$1,$A$7:$C$26,3,0),IF(ISNUMBER(BC55),SUMIFS('Stats Coachs'!$F$3:$F$29,'Stats Coachs'!$C$3:$C$29,VLOOKUP(BL$1,$A$7:$B$26,2,0)),""),""),"")</f>
        <v/>
      </c>
      <c r="BM55" s="83" t="str">
        <f t="shared" ca="1" si="272"/>
        <v/>
      </c>
      <c r="BN55" s="83" t="str">
        <f t="shared" ca="1" si="272"/>
        <v/>
      </c>
      <c r="BO55" s="83" t="str">
        <f t="shared" ca="1" si="272"/>
        <v/>
      </c>
      <c r="BP55" s="83" t="str">
        <f t="shared" ca="1" si="272"/>
        <v/>
      </c>
      <c r="BQ55" s="83" t="str">
        <f t="shared" ca="1" si="272"/>
        <v/>
      </c>
      <c r="BR55" s="83" t="str">
        <f t="shared" ca="1" si="272"/>
        <v/>
      </c>
      <c r="BS55" s="83" t="str">
        <f t="shared" ca="1" si="272"/>
        <v/>
      </c>
      <c r="BT55" s="83" t="str">
        <f t="shared" ca="1" si="272"/>
        <v/>
      </c>
      <c r="BU55" s="83" t="str">
        <f t="shared" ca="1" si="272"/>
        <v/>
      </c>
      <c r="BV55" s="126" t="str">
        <f ca="1">IFERROR(IF(VLOOKUP(BV$1,$A$7:$C$26,3,0),IF(ISNUMBER(BM55),SUMIFS('Stats Coachs'!$F$3:$F$29,'Stats Coachs'!$C$3:$C$29,VLOOKUP(BV$1,$A$7:$B$26,2,0)),""),""),"")</f>
        <v/>
      </c>
      <c r="BW55" s="83" t="str">
        <f t="shared" ca="1" si="273"/>
        <v/>
      </c>
      <c r="BX55" s="83" t="str">
        <f t="shared" ca="1" si="273"/>
        <v/>
      </c>
      <c r="BY55" s="83" t="str">
        <f t="shared" ca="1" si="273"/>
        <v/>
      </c>
      <c r="BZ55" s="83" t="str">
        <f t="shared" ca="1" si="273"/>
        <v/>
      </c>
      <c r="CA55" s="83" t="str">
        <f t="shared" ca="1" si="273"/>
        <v/>
      </c>
      <c r="CB55" s="83" t="str">
        <f t="shared" ca="1" si="273"/>
        <v/>
      </c>
      <c r="CC55" s="83" t="str">
        <f t="shared" ca="1" si="273"/>
        <v/>
      </c>
      <c r="CD55" s="83" t="str">
        <f t="shared" ca="1" si="273"/>
        <v/>
      </c>
      <c r="CE55" s="83" t="str">
        <f t="shared" ca="1" si="273"/>
        <v/>
      </c>
      <c r="CF55" s="126" t="str">
        <f ca="1">IFERROR(IF(VLOOKUP(CF$1,$A$7:$C$26,3,0),IF(ISNUMBER(BW55),SUMIFS('Stats Coachs'!$F$3:$F$29,'Stats Coachs'!$C$3:$C$29,VLOOKUP(CF$1,$A$7:$B$26,2,0)),""),""),"")</f>
        <v/>
      </c>
      <c r="CG55" s="83" t="str">
        <f t="shared" ca="1" si="274"/>
        <v/>
      </c>
      <c r="CH55" s="83" t="str">
        <f t="shared" ca="1" si="274"/>
        <v/>
      </c>
      <c r="CI55" s="83" t="str">
        <f t="shared" ca="1" si="274"/>
        <v/>
      </c>
      <c r="CJ55" s="83" t="str">
        <f t="shared" ca="1" si="274"/>
        <v/>
      </c>
      <c r="CK55" s="83" t="str">
        <f t="shared" ca="1" si="274"/>
        <v/>
      </c>
      <c r="CL55" s="83" t="str">
        <f t="shared" ca="1" si="274"/>
        <v/>
      </c>
      <c r="CM55" s="83" t="str">
        <f t="shared" ca="1" si="274"/>
        <v/>
      </c>
      <c r="CN55" s="83" t="str">
        <f t="shared" ca="1" si="274"/>
        <v/>
      </c>
      <c r="CO55" s="83" t="str">
        <f t="shared" ca="1" si="274"/>
        <v/>
      </c>
      <c r="CP55" s="126" t="str">
        <f ca="1">IFERROR(IF(VLOOKUP(CP$1,$A$7:$C$26,3,0),IF(ISNUMBER(CG55),SUMIFS('Stats Coachs'!$F$3:$F$29,'Stats Coachs'!$C$3:$C$29,VLOOKUP(CP$1,$A$7:$B$26,2,0)),""),""),"")</f>
        <v/>
      </c>
      <c r="CQ55" s="83">
        <f t="shared" ca="1" si="275"/>
        <v>6</v>
      </c>
      <c r="CR55" s="83">
        <f t="shared" ca="1" si="275"/>
        <v>6</v>
      </c>
      <c r="CS55" s="83">
        <f t="shared" ca="1" si="275"/>
        <v>0</v>
      </c>
      <c r="CT55" s="83">
        <f t="shared" ca="1" si="275"/>
        <v>465</v>
      </c>
      <c r="CU55" s="83">
        <f t="shared" ca="1" si="275"/>
        <v>77.5</v>
      </c>
      <c r="CV55" s="83">
        <f t="shared" ca="1" si="275"/>
        <v>2</v>
      </c>
      <c r="CW55" s="83">
        <f t="shared" ca="1" si="275"/>
        <v>1</v>
      </c>
      <c r="CX55" s="83">
        <f t="shared" ca="1" si="275"/>
        <v>0</v>
      </c>
      <c r="CY55" s="83">
        <f t="shared" ca="1" si="275"/>
        <v>0</v>
      </c>
      <c r="CZ55" s="126">
        <f ca="1">IFERROR(IF(VLOOKUP(CZ$1,$A$7:$C$26,3,0),IF(ISNUMBER(CQ55),SUMIFS('Stats Coachs'!$F$3:$F$29,'Stats Coachs'!$C$3:$C$29,VLOOKUP(CZ$1,$A$7:$B$26,2,0)),""),""),"")</f>
        <v>13</v>
      </c>
      <c r="DA55" s="83">
        <f t="shared" ca="1" si="276"/>
        <v>15</v>
      </c>
      <c r="DB55" s="83">
        <f t="shared" ca="1" si="276"/>
        <v>14</v>
      </c>
      <c r="DC55" s="83">
        <f t="shared" ca="1" si="276"/>
        <v>1</v>
      </c>
      <c r="DD55" s="83">
        <f t="shared" ca="1" si="276"/>
        <v>1170</v>
      </c>
      <c r="DE55" s="83">
        <f t="shared" ca="1" si="276"/>
        <v>78</v>
      </c>
      <c r="DF55" s="83">
        <f t="shared" ca="1" si="276"/>
        <v>5</v>
      </c>
      <c r="DG55" s="83">
        <f t="shared" ca="1" si="276"/>
        <v>5</v>
      </c>
      <c r="DH55" s="83">
        <f t="shared" ca="1" si="276"/>
        <v>3</v>
      </c>
      <c r="DI55" s="83">
        <f t="shared" ca="1" si="276"/>
        <v>0</v>
      </c>
      <c r="DJ55" s="126">
        <f ca="1">IFERROR(IF(VLOOKUP(DJ$1,$A$7:$C$26,3,0),IF(ISNUMBER(DA55),SUMIFS('Stats Coachs'!$F$3:$F$29,'Stats Coachs'!$C$3:$C$29,VLOOKUP(DJ$1,$A$7:$B$26,2,0)),""),""),"")</f>
        <v>18</v>
      </c>
      <c r="DK55" s="83" t="str">
        <f t="shared" ca="1" si="277"/>
        <v/>
      </c>
      <c r="DL55" s="83" t="str">
        <f t="shared" ca="1" si="277"/>
        <v/>
      </c>
      <c r="DM55" s="83" t="str">
        <f t="shared" ca="1" si="277"/>
        <v/>
      </c>
      <c r="DN55" s="83" t="str">
        <f t="shared" ca="1" si="277"/>
        <v/>
      </c>
      <c r="DO55" s="83" t="str">
        <f t="shared" ca="1" si="277"/>
        <v/>
      </c>
      <c r="DP55" s="83" t="str">
        <f t="shared" ca="1" si="277"/>
        <v/>
      </c>
      <c r="DQ55" s="83" t="str">
        <f t="shared" ca="1" si="277"/>
        <v/>
      </c>
      <c r="DR55" s="83" t="str">
        <f t="shared" ca="1" si="277"/>
        <v/>
      </c>
      <c r="DS55" s="83" t="str">
        <f t="shared" ca="1" si="277"/>
        <v/>
      </c>
      <c r="DT55" s="126" t="str">
        <f ca="1">IFERROR(IF(VLOOKUP(DT$1,$A$7:$C$26,3,0),IF(ISNUMBER(DK55),SUMIFS('Stats Coachs'!$F$3:$F$29,'Stats Coachs'!$C$3:$C$29,VLOOKUP(DT$1,$A$7:$B$26,2,0)),""),""),"")</f>
        <v/>
      </c>
      <c r="DU55" s="83" t="str">
        <f t="shared" ca="1" si="278"/>
        <v/>
      </c>
      <c r="DV55" s="83" t="str">
        <f t="shared" ca="1" si="278"/>
        <v/>
      </c>
      <c r="DW55" s="83" t="str">
        <f t="shared" ca="1" si="278"/>
        <v/>
      </c>
      <c r="DX55" s="83" t="str">
        <f t="shared" ca="1" si="278"/>
        <v/>
      </c>
      <c r="DY55" s="83" t="str">
        <f t="shared" ca="1" si="278"/>
        <v/>
      </c>
      <c r="DZ55" s="83" t="str">
        <f t="shared" ca="1" si="278"/>
        <v/>
      </c>
      <c r="EA55" s="83" t="str">
        <f t="shared" ca="1" si="278"/>
        <v/>
      </c>
      <c r="EB55" s="83" t="str">
        <f t="shared" ca="1" si="278"/>
        <v/>
      </c>
      <c r="EC55" s="83" t="str">
        <f t="shared" ca="1" si="278"/>
        <v/>
      </c>
      <c r="ED55" s="126" t="str">
        <f ca="1">IFERROR(IF(VLOOKUP(ED$1,$A$7:$C$26,3,0),IF(ISNUMBER(DU55),SUMIFS('Stats Coachs'!$F$3:$F$29,'Stats Coachs'!$C$3:$C$29,VLOOKUP(ED$1,$A$7:$B$26,2,0)),""),""),"")</f>
        <v/>
      </c>
      <c r="EE55" s="83" t="str">
        <f t="shared" ca="1" si="279"/>
        <v/>
      </c>
      <c r="EF55" s="83" t="str">
        <f t="shared" ca="1" si="279"/>
        <v/>
      </c>
      <c r="EG55" s="83" t="str">
        <f t="shared" ca="1" si="279"/>
        <v/>
      </c>
      <c r="EH55" s="83" t="str">
        <f t="shared" ca="1" si="279"/>
        <v/>
      </c>
      <c r="EI55" s="83" t="str">
        <f t="shared" ca="1" si="279"/>
        <v/>
      </c>
      <c r="EJ55" s="83" t="str">
        <f t="shared" ca="1" si="279"/>
        <v/>
      </c>
      <c r="EK55" s="83" t="str">
        <f t="shared" ca="1" si="279"/>
        <v/>
      </c>
      <c r="EL55" s="83" t="str">
        <f t="shared" ca="1" si="279"/>
        <v/>
      </c>
      <c r="EM55" s="83" t="str">
        <f t="shared" ca="1" si="279"/>
        <v/>
      </c>
      <c r="EN55" s="126" t="str">
        <f ca="1">IFERROR(IF(VLOOKUP(EN$1,$A$7:$C$26,3,0),IF(ISNUMBER(EE55),SUMIFS('Stats Coachs'!$F$3:$F$29,'Stats Coachs'!$C$3:$C$29,VLOOKUP(EN$1,$A$7:$B$26,2,0)),""),""),"")</f>
        <v/>
      </c>
      <c r="EO55" s="83" t="str">
        <f t="shared" ca="1" si="280"/>
        <v/>
      </c>
      <c r="EP55" s="83" t="str">
        <f t="shared" ca="1" si="280"/>
        <v/>
      </c>
      <c r="EQ55" s="83" t="str">
        <f t="shared" ca="1" si="280"/>
        <v/>
      </c>
      <c r="ER55" s="83" t="str">
        <f t="shared" ca="1" si="280"/>
        <v/>
      </c>
      <c r="ES55" s="83" t="str">
        <f t="shared" ca="1" si="280"/>
        <v/>
      </c>
      <c r="ET55" s="83" t="str">
        <f t="shared" ca="1" si="280"/>
        <v/>
      </c>
      <c r="EU55" s="83" t="str">
        <f t="shared" ca="1" si="280"/>
        <v/>
      </c>
      <c r="EV55" s="83" t="str">
        <f t="shared" ca="1" si="280"/>
        <v/>
      </c>
      <c r="EW55" s="83" t="str">
        <f t="shared" ca="1" si="280"/>
        <v/>
      </c>
      <c r="EX55" s="126" t="str">
        <f ca="1">IFERROR(IF(VLOOKUP(EX$1,$A$7:$C$26,3,0),IF(ISNUMBER(EO55),SUMIFS('Stats Coachs'!$F$3:$F$29,'Stats Coachs'!$C$3:$C$29,VLOOKUP(EX$1,$A$7:$B$26,2,0)),""),""),"")</f>
        <v/>
      </c>
      <c r="EY55" s="83" t="str">
        <f t="shared" ca="1" si="281"/>
        <v/>
      </c>
      <c r="EZ55" s="83" t="str">
        <f t="shared" ca="1" si="281"/>
        <v/>
      </c>
      <c r="FA55" s="83" t="str">
        <f t="shared" ca="1" si="281"/>
        <v/>
      </c>
      <c r="FB55" s="83" t="str">
        <f t="shared" ca="1" si="281"/>
        <v/>
      </c>
      <c r="FC55" s="83" t="str">
        <f t="shared" ca="1" si="281"/>
        <v/>
      </c>
      <c r="FD55" s="83" t="str">
        <f t="shared" ca="1" si="281"/>
        <v/>
      </c>
      <c r="FE55" s="83" t="str">
        <f t="shared" ca="1" si="281"/>
        <v/>
      </c>
      <c r="FF55" s="83" t="str">
        <f t="shared" ca="1" si="281"/>
        <v/>
      </c>
      <c r="FG55" s="83" t="str">
        <f t="shared" ca="1" si="281"/>
        <v/>
      </c>
      <c r="FH55" s="126" t="str">
        <f ca="1">IFERROR(IF(VLOOKUP(FH$1,$A$7:$C$26,3,0),IF(ISNUMBER(EY55),SUMIFS('Stats Coachs'!$F$3:$F$29,'Stats Coachs'!$C$3:$C$29,VLOOKUP(FH$1,$A$7:$B$26,2,0)),""),""),"")</f>
        <v/>
      </c>
      <c r="FI55" s="83" t="str">
        <f t="shared" ca="1" si="282"/>
        <v/>
      </c>
      <c r="FJ55" s="83" t="str">
        <f t="shared" ca="1" si="282"/>
        <v/>
      </c>
      <c r="FK55" s="83" t="str">
        <f t="shared" ca="1" si="282"/>
        <v/>
      </c>
      <c r="FL55" s="83" t="str">
        <f t="shared" ca="1" si="282"/>
        <v/>
      </c>
      <c r="FM55" s="83" t="str">
        <f t="shared" ca="1" si="282"/>
        <v/>
      </c>
      <c r="FN55" s="83" t="str">
        <f t="shared" ca="1" si="282"/>
        <v/>
      </c>
      <c r="FO55" s="83" t="str">
        <f t="shared" ca="1" si="282"/>
        <v/>
      </c>
      <c r="FP55" s="83" t="str">
        <f t="shared" ca="1" si="282"/>
        <v/>
      </c>
      <c r="FQ55" s="83" t="str">
        <f t="shared" ca="1" si="282"/>
        <v/>
      </c>
      <c r="FR55" s="126" t="str">
        <f ca="1">IFERROR(IF(VLOOKUP(FR$1,$A$7:$C$26,3,0),IF(ISNUMBER(FI55),SUMIFS('Stats Coachs'!$F$3:$F$29,'Stats Coachs'!$C$3:$C$29,VLOOKUP(FR$1,$A$7:$B$26,2,0)),""),""),"")</f>
        <v/>
      </c>
      <c r="FS55" s="83" t="str">
        <f t="shared" ca="1" si="283"/>
        <v/>
      </c>
      <c r="FT55" s="83" t="str">
        <f t="shared" ca="1" si="283"/>
        <v/>
      </c>
      <c r="FU55" s="83" t="str">
        <f t="shared" ca="1" si="283"/>
        <v/>
      </c>
      <c r="FV55" s="83" t="str">
        <f t="shared" ca="1" si="283"/>
        <v/>
      </c>
      <c r="FW55" s="83" t="str">
        <f t="shared" ca="1" si="283"/>
        <v/>
      </c>
      <c r="FX55" s="83" t="str">
        <f t="shared" ca="1" si="283"/>
        <v/>
      </c>
      <c r="FY55" s="83" t="str">
        <f t="shared" ca="1" si="283"/>
        <v/>
      </c>
      <c r="FZ55" s="83" t="str">
        <f t="shared" ca="1" si="283"/>
        <v/>
      </c>
      <c r="GA55" s="83" t="str">
        <f t="shared" ca="1" si="283"/>
        <v/>
      </c>
      <c r="GB55" s="126" t="str">
        <f ca="1">IFERROR(IF(VLOOKUP(GB$1,$A$7:$C$26,3,0),IF(ISNUMBER(FS55),SUMIFS('Stats Coachs'!$F$3:$F$29,'Stats Coachs'!$C$3:$C$29,VLOOKUP(GB$1,$A$7:$B$26,2,0)),""),""),"")</f>
        <v/>
      </c>
      <c r="GC55" s="83" t="str">
        <f t="shared" ca="1" si="284"/>
        <v/>
      </c>
      <c r="GD55" s="83" t="str">
        <f t="shared" ca="1" si="284"/>
        <v/>
      </c>
      <c r="GE55" s="83" t="str">
        <f t="shared" ca="1" si="284"/>
        <v/>
      </c>
      <c r="GF55" s="83" t="str">
        <f t="shared" ca="1" si="284"/>
        <v/>
      </c>
      <c r="GG55" s="83" t="str">
        <f t="shared" ca="1" si="284"/>
        <v/>
      </c>
      <c r="GH55" s="83" t="str">
        <f t="shared" ca="1" si="284"/>
        <v/>
      </c>
      <c r="GI55" s="83" t="str">
        <f t="shared" ca="1" si="284"/>
        <v/>
      </c>
      <c r="GJ55" s="83" t="str">
        <f t="shared" ca="1" si="284"/>
        <v/>
      </c>
      <c r="GK55" s="83" t="str">
        <f t="shared" ca="1" si="284"/>
        <v/>
      </c>
      <c r="GL55" s="126" t="str">
        <f ca="1">IFERROR(IF(VLOOKUP(GL$1,$A$7:$C$26,3,0),IF(ISNUMBER(GC55),SUMIFS('Stats Coachs'!$F$3:$F$29,'Stats Coachs'!$C$3:$C$29,VLOOKUP(GL$1,$A$7:$B$26,2,0)),""),""),"")</f>
        <v/>
      </c>
      <c r="GM55" s="83">
        <f t="shared" ca="1" si="285"/>
        <v>5</v>
      </c>
      <c r="GN55" s="83">
        <f t="shared" ca="1" si="285"/>
        <v>4</v>
      </c>
      <c r="GO55" s="83">
        <f t="shared" ca="1" si="285"/>
        <v>1</v>
      </c>
      <c r="GP55" s="83">
        <f t="shared" ca="1" si="285"/>
        <v>370</v>
      </c>
      <c r="GQ55" s="83">
        <f t="shared" ca="1" si="285"/>
        <v>74</v>
      </c>
      <c r="GR55" s="83">
        <f t="shared" ca="1" si="285"/>
        <v>0</v>
      </c>
      <c r="GS55" s="83">
        <f t="shared" ca="1" si="285"/>
        <v>1</v>
      </c>
      <c r="GT55" s="83">
        <f t="shared" ca="1" si="285"/>
        <v>0</v>
      </c>
      <c r="GU55" s="83">
        <f t="shared" ca="1" si="285"/>
        <v>0</v>
      </c>
      <c r="GV55" s="126">
        <f ca="1">IFERROR(IF(VLOOKUP(GV$1,$A$7:$C$26,3,0),IF(ISNUMBER(GM55),SUMIFS('Stats Coachs'!$F$3:$F$29,'Stats Coachs'!$C$3:$C$29,VLOOKUP(GV$1,$A$7:$B$26,2,0)),""),""),"")</f>
        <v>22</v>
      </c>
      <c r="GW55" s="83">
        <f t="shared" ca="1" si="286"/>
        <v>5</v>
      </c>
      <c r="GX55" s="83">
        <f t="shared" ca="1" si="286"/>
        <v>5</v>
      </c>
      <c r="GY55" s="83">
        <f t="shared" ca="1" si="286"/>
        <v>0</v>
      </c>
      <c r="GZ55" s="83">
        <f t="shared" ca="1" si="286"/>
        <v>405</v>
      </c>
      <c r="HA55" s="83">
        <f t="shared" ca="1" si="286"/>
        <v>81</v>
      </c>
      <c r="HB55" s="83">
        <f t="shared" ca="1" si="286"/>
        <v>2</v>
      </c>
      <c r="HC55" s="83">
        <f t="shared" ca="1" si="286"/>
        <v>2</v>
      </c>
      <c r="HD55" s="83">
        <f t="shared" ca="1" si="286"/>
        <v>0</v>
      </c>
      <c r="HE55" s="83">
        <f t="shared" ca="1" si="286"/>
        <v>0</v>
      </c>
      <c r="HF55" s="126">
        <f ca="1">IFERROR(IF(VLOOKUP(HF$1,$A$7:$C$26,3,0),IF(ISNUMBER(GW55),SUMIFS('Stats Coachs'!$F$3:$F$29,'Stats Coachs'!$C$3:$C$29,VLOOKUP(HF$1,$A$7:$B$26,2,0)),""),""),"")</f>
        <v>21</v>
      </c>
      <c r="HG55" s="83" t="str">
        <f t="shared" ca="1" si="287"/>
        <v/>
      </c>
      <c r="HH55" s="83" t="str">
        <f t="shared" ca="1" si="287"/>
        <v/>
      </c>
      <c r="HI55" s="83" t="str">
        <f t="shared" ca="1" si="287"/>
        <v/>
      </c>
      <c r="HJ55" s="83" t="str">
        <f t="shared" ca="1" si="287"/>
        <v/>
      </c>
      <c r="HK55" s="83" t="str">
        <f t="shared" ca="1" si="287"/>
        <v/>
      </c>
      <c r="HL55" s="83" t="str">
        <f t="shared" ca="1" si="287"/>
        <v/>
      </c>
      <c r="HM55" s="83" t="str">
        <f t="shared" ca="1" si="287"/>
        <v/>
      </c>
      <c r="HN55" s="83" t="str">
        <f t="shared" ca="1" si="287"/>
        <v/>
      </c>
      <c r="HO55" s="83" t="str">
        <f t="shared" ca="1" si="287"/>
        <v/>
      </c>
      <c r="HP55" s="126" t="str">
        <f ca="1">IFERROR(IF(VLOOKUP(HP$1,$A$7:$C$26,3,0),IF(ISNUMBER(HG55),SUMIFS('Stats Coachs'!$F$3:$F$29,'Stats Coachs'!$C$3:$C$29,VLOOKUP(HP$1,$A$7:$B$26,2,0)),""),""),"")</f>
        <v/>
      </c>
      <c r="HQ55" s="83" t="str">
        <f t="shared" ca="1" si="288"/>
        <v/>
      </c>
      <c r="HR55" s="83" t="str">
        <f t="shared" ca="1" si="288"/>
        <v/>
      </c>
      <c r="HS55" s="83" t="str">
        <f t="shared" ca="1" si="288"/>
        <v/>
      </c>
      <c r="HT55" s="83" t="str">
        <f t="shared" ca="1" si="288"/>
        <v/>
      </c>
      <c r="HU55" s="83" t="str">
        <f t="shared" ca="1" si="288"/>
        <v/>
      </c>
      <c r="HV55" s="83" t="str">
        <f t="shared" ca="1" si="288"/>
        <v/>
      </c>
      <c r="HW55" s="83" t="str">
        <f t="shared" ca="1" si="288"/>
        <v/>
      </c>
      <c r="HX55" s="83" t="str">
        <f t="shared" ca="1" si="288"/>
        <v/>
      </c>
      <c r="HY55" s="83" t="str">
        <f t="shared" ca="1" si="288"/>
        <v/>
      </c>
      <c r="HZ55" s="126" t="str">
        <f ca="1">IFERROR(IF(VLOOKUP(HZ$1,$A$7:$C$26,3,0),IF(ISNUMBER(HQ55),SUMIFS('Stats Coachs'!$F$3:$F$29,'Stats Coachs'!$C$3:$C$29,VLOOKUP(HZ$1,$A$7:$B$26,2,0)),""),""),"")</f>
        <v/>
      </c>
      <c r="IA55" s="83" t="str">
        <f t="shared" ca="1" si="289"/>
        <v/>
      </c>
      <c r="IB55" s="83" t="str">
        <f t="shared" ca="1" si="289"/>
        <v/>
      </c>
      <c r="IC55" s="83" t="str">
        <f t="shared" ca="1" si="289"/>
        <v/>
      </c>
      <c r="ID55" s="83" t="str">
        <f t="shared" ca="1" si="289"/>
        <v/>
      </c>
      <c r="IE55" s="83" t="str">
        <f t="shared" ca="1" si="289"/>
        <v/>
      </c>
      <c r="IF55" s="83" t="str">
        <f t="shared" ca="1" si="289"/>
        <v/>
      </c>
      <c r="IG55" s="83" t="str">
        <f t="shared" ca="1" si="289"/>
        <v/>
      </c>
      <c r="IH55" s="83" t="str">
        <f t="shared" ca="1" si="289"/>
        <v/>
      </c>
      <c r="II55" s="83" t="str">
        <f t="shared" ca="1" si="289"/>
        <v/>
      </c>
      <c r="IJ55" s="126" t="str">
        <f ca="1">IFERROR(IF(VLOOKUP(IJ$1,$A$7:$C$26,3,0),IF(ISNUMBER(IA55),SUMIFS('Stats Coachs'!$F$3:$F$29,'Stats Coachs'!$C$3:$C$29,VLOOKUP(IJ$1,$A$7:$B$26,2,0)),""),""),"")</f>
        <v/>
      </c>
    </row>
    <row r="56" spans="1:244" x14ac:dyDescent="0.2">
      <c r="E56" s="83">
        <v>53</v>
      </c>
      <c r="F56" s="86" t="str">
        <f t="shared" ca="1" si="247"/>
        <v>Julien</v>
      </c>
      <c r="G56" s="83">
        <f t="shared" ca="1" si="170"/>
        <v>31</v>
      </c>
      <c r="H56" s="83">
        <f t="shared" ca="1" si="170"/>
        <v>29</v>
      </c>
      <c r="I56" s="83">
        <f t="shared" ca="1" si="170"/>
        <v>2</v>
      </c>
      <c r="J56" s="117">
        <f t="shared" ca="1" si="170"/>
        <v>2410</v>
      </c>
      <c r="K56" s="87">
        <f t="shared" ca="1" si="171"/>
        <v>77.5</v>
      </c>
      <c r="L56" s="83">
        <f t="shared" ca="1" si="172"/>
        <v>9</v>
      </c>
      <c r="M56" s="83">
        <f t="shared" ca="1" si="172"/>
        <v>9</v>
      </c>
      <c r="N56" s="83">
        <f t="shared" ca="1" si="172"/>
        <v>3</v>
      </c>
      <c r="O56" s="83">
        <f t="shared" ca="1" si="172"/>
        <v>0</v>
      </c>
      <c r="P56" s="114">
        <f t="shared" ca="1" si="173"/>
        <v>7.0938215102974822E-2</v>
      </c>
      <c r="Q56" s="83">
        <f t="shared" ca="1" si="174"/>
        <v>4</v>
      </c>
      <c r="R56" s="114">
        <f t="shared" ca="1" si="175"/>
        <v>0.41891891891891891</v>
      </c>
      <c r="T56" s="88">
        <f ca="1">RANK(V56,$V$4:$V$98,0)+COUNTIFS($V$4:$V56,V56)-1</f>
        <v>42</v>
      </c>
      <c r="U56" s="84" t="str">
        <f>Listes!X56</f>
        <v>Kemar</v>
      </c>
      <c r="V56" s="89" cm="1">
        <f t="array" aca="1" ref="V56" ca="1">INDEX($W56:$AG56,$C$2)</f>
        <v>59</v>
      </c>
      <c r="W56" s="83">
        <f t="shared" ca="1" si="245"/>
        <v>59</v>
      </c>
      <c r="X56" s="83">
        <f t="shared" ca="1" si="245"/>
        <v>43</v>
      </c>
      <c r="Y56" s="83">
        <f t="shared" ca="1" si="245"/>
        <v>16</v>
      </c>
      <c r="Z56" s="83">
        <f t="shared" ca="1" si="245"/>
        <v>4075</v>
      </c>
      <c r="AA56" s="90">
        <f t="shared" ca="1" si="146"/>
        <v>69.067796610169495</v>
      </c>
      <c r="AB56" s="83">
        <f t="shared" ca="1" si="246"/>
        <v>10</v>
      </c>
      <c r="AC56" s="83">
        <f t="shared" ca="1" si="246"/>
        <v>12</v>
      </c>
      <c r="AD56" s="83">
        <f t="shared" ca="1" si="246"/>
        <v>3</v>
      </c>
      <c r="AE56" s="83">
        <f t="shared" ca="1" si="246"/>
        <v>0</v>
      </c>
      <c r="AF56" s="116">
        <f t="shared" ca="1" si="244"/>
        <v>0.13501144164759726</v>
      </c>
      <c r="AG56" s="85">
        <f t="shared" ca="1" si="178"/>
        <v>5</v>
      </c>
      <c r="AH56" s="126">
        <f t="shared" ca="1" si="179"/>
        <v>107</v>
      </c>
      <c r="AI56" s="83">
        <f t="shared" ca="1" si="269"/>
        <v>6</v>
      </c>
      <c r="AJ56" s="83">
        <f t="shared" ca="1" si="269"/>
        <v>6</v>
      </c>
      <c r="AK56" s="83">
        <f t="shared" ca="1" si="269"/>
        <v>0</v>
      </c>
      <c r="AL56" s="83">
        <f t="shared" ca="1" si="269"/>
        <v>505</v>
      </c>
      <c r="AM56" s="83">
        <f t="shared" ca="1" si="269"/>
        <v>84</v>
      </c>
      <c r="AN56" s="83">
        <f t="shared" ca="1" si="269"/>
        <v>3</v>
      </c>
      <c r="AO56" s="83">
        <f t="shared" ca="1" si="269"/>
        <v>1</v>
      </c>
      <c r="AP56" s="83">
        <f t="shared" ca="1" si="269"/>
        <v>0</v>
      </c>
      <c r="AQ56" s="83">
        <f t="shared" ca="1" si="269"/>
        <v>0</v>
      </c>
      <c r="AR56" s="126">
        <f ca="1">IFERROR(IF(VLOOKUP(AR$1,$A$6:$C$26,3,0),IF(ISNUMBER(AI56),SUMIFS('Stats Coachs'!$F$2:$F$29,'Stats Coachs'!$C$2:$C$29,VLOOKUP(AR$1,$A$6:$B$26,2,0)),""),""),"")</f>
        <v>20</v>
      </c>
      <c r="AS56" s="83">
        <f t="shared" ca="1" si="270"/>
        <v>13</v>
      </c>
      <c r="AT56" s="83">
        <f t="shared" ca="1" si="270"/>
        <v>10</v>
      </c>
      <c r="AU56" s="83">
        <f t="shared" ca="1" si="270"/>
        <v>3</v>
      </c>
      <c r="AV56" s="83">
        <f t="shared" ca="1" si="270"/>
        <v>890</v>
      </c>
      <c r="AW56" s="83">
        <f t="shared" ca="1" si="270"/>
        <v>68.461538461538467</v>
      </c>
      <c r="AX56" s="83">
        <f t="shared" ca="1" si="270"/>
        <v>1</v>
      </c>
      <c r="AY56" s="83">
        <f t="shared" ca="1" si="270"/>
        <v>2</v>
      </c>
      <c r="AZ56" s="83">
        <f t="shared" ca="1" si="270"/>
        <v>0</v>
      </c>
      <c r="BA56" s="83">
        <f t="shared" ca="1" si="270"/>
        <v>0</v>
      </c>
      <c r="BB56" s="126">
        <f ca="1">IFERROR(IF(VLOOKUP(BB$1,$A$7:$C$26,3,0),IF(ISNUMBER(AS56),SUMIFS('Stats Coachs'!$F$3:$F$29,'Stats Coachs'!$C$3:$C$29,VLOOKUP(BB$1,$A$7:$B$26,2,0)),""),""),"")</f>
        <v>25</v>
      </c>
      <c r="BC56" s="83">
        <f t="shared" ca="1" si="271"/>
        <v>14</v>
      </c>
      <c r="BD56" s="83">
        <f t="shared" ca="1" si="271"/>
        <v>8</v>
      </c>
      <c r="BE56" s="83">
        <f t="shared" ca="1" si="271"/>
        <v>6</v>
      </c>
      <c r="BF56" s="83">
        <f t="shared" ca="1" si="271"/>
        <v>875</v>
      </c>
      <c r="BG56" s="83">
        <f t="shared" ca="1" si="271"/>
        <v>62.5</v>
      </c>
      <c r="BH56" s="83">
        <f t="shared" ca="1" si="271"/>
        <v>2</v>
      </c>
      <c r="BI56" s="83">
        <f t="shared" ca="1" si="271"/>
        <v>1</v>
      </c>
      <c r="BJ56" s="83">
        <f t="shared" ca="1" si="271"/>
        <v>0</v>
      </c>
      <c r="BK56" s="83">
        <f t="shared" ca="1" si="271"/>
        <v>0</v>
      </c>
      <c r="BL56" s="126">
        <f ca="1">IFERROR(IF(VLOOKUP(BL$1,$A$7:$C$26,3,0),IF(ISNUMBER(BC56),SUMIFS('Stats Coachs'!$F$3:$F$29,'Stats Coachs'!$C$3:$C$29,VLOOKUP(BL$1,$A$7:$B$26,2,0)),""),""),"")</f>
        <v>22</v>
      </c>
      <c r="BM56" s="83">
        <f t="shared" ca="1" si="272"/>
        <v>15</v>
      </c>
      <c r="BN56" s="83">
        <f t="shared" ca="1" si="272"/>
        <v>12</v>
      </c>
      <c r="BO56" s="83">
        <f t="shared" ca="1" si="272"/>
        <v>3</v>
      </c>
      <c r="BP56" s="83">
        <f t="shared" ca="1" si="272"/>
        <v>1030</v>
      </c>
      <c r="BQ56" s="83">
        <f t="shared" ca="1" si="272"/>
        <v>69</v>
      </c>
      <c r="BR56" s="83">
        <f t="shared" ca="1" si="272"/>
        <v>1</v>
      </c>
      <c r="BS56" s="83">
        <f t="shared" ca="1" si="272"/>
        <v>5</v>
      </c>
      <c r="BT56" s="83">
        <f t="shared" ca="1" si="272"/>
        <v>2</v>
      </c>
      <c r="BU56" s="83">
        <f t="shared" ca="1" si="272"/>
        <v>0</v>
      </c>
      <c r="BV56" s="126">
        <f ca="1">IFERROR(IF(VLOOKUP(BV$1,$A$7:$C$26,3,0),IF(ISNUMBER(BM56),SUMIFS('Stats Coachs'!$F$3:$F$29,'Stats Coachs'!$C$3:$C$29,VLOOKUP(BV$1,$A$7:$B$26,2,0)),""),""),"")</f>
        <v>21</v>
      </c>
      <c r="BW56" s="83">
        <f t="shared" ca="1" si="273"/>
        <v>11</v>
      </c>
      <c r="BX56" s="83">
        <f t="shared" ca="1" si="273"/>
        <v>7</v>
      </c>
      <c r="BY56" s="83">
        <f t="shared" ca="1" si="273"/>
        <v>4</v>
      </c>
      <c r="BZ56" s="83">
        <f t="shared" ca="1" si="273"/>
        <v>775</v>
      </c>
      <c r="CA56" s="83">
        <f t="shared" ca="1" si="273"/>
        <v>70.5</v>
      </c>
      <c r="CB56" s="83">
        <f t="shared" ca="1" si="273"/>
        <v>3</v>
      </c>
      <c r="CC56" s="83">
        <f t="shared" ca="1" si="273"/>
        <v>3</v>
      </c>
      <c r="CD56" s="83">
        <f t="shared" ca="1" si="273"/>
        <v>1</v>
      </c>
      <c r="CE56" s="83">
        <f t="shared" ca="1" si="273"/>
        <v>0</v>
      </c>
      <c r="CF56" s="126">
        <f ca="1">IFERROR(IF(VLOOKUP(CF$1,$A$7:$C$26,3,0),IF(ISNUMBER(BW56),SUMIFS('Stats Coachs'!$F$3:$F$29,'Stats Coachs'!$C$3:$C$29,VLOOKUP(CF$1,$A$7:$B$26,2,0)),""),""),"")</f>
        <v>19</v>
      </c>
      <c r="CG56" s="83" t="str">
        <f t="shared" ca="1" si="274"/>
        <v/>
      </c>
      <c r="CH56" s="83" t="str">
        <f t="shared" ca="1" si="274"/>
        <v/>
      </c>
      <c r="CI56" s="83" t="str">
        <f t="shared" ca="1" si="274"/>
        <v/>
      </c>
      <c r="CJ56" s="83" t="str">
        <f t="shared" ca="1" si="274"/>
        <v/>
      </c>
      <c r="CK56" s="83" t="str">
        <f t="shared" ca="1" si="274"/>
        <v/>
      </c>
      <c r="CL56" s="83" t="str">
        <f t="shared" ca="1" si="274"/>
        <v/>
      </c>
      <c r="CM56" s="83" t="str">
        <f t="shared" ca="1" si="274"/>
        <v/>
      </c>
      <c r="CN56" s="83" t="str">
        <f t="shared" ca="1" si="274"/>
        <v/>
      </c>
      <c r="CO56" s="83" t="str">
        <f t="shared" ca="1" si="274"/>
        <v/>
      </c>
      <c r="CP56" s="126" t="str">
        <f ca="1">IFERROR(IF(VLOOKUP(CP$1,$A$7:$C$26,3,0),IF(ISNUMBER(CG56),SUMIFS('Stats Coachs'!$F$3:$F$29,'Stats Coachs'!$C$3:$C$29,VLOOKUP(CP$1,$A$7:$B$26,2,0)),""),""),"")</f>
        <v/>
      </c>
      <c r="CQ56" s="83" t="str">
        <f t="shared" ca="1" si="275"/>
        <v/>
      </c>
      <c r="CR56" s="83" t="str">
        <f t="shared" ca="1" si="275"/>
        <v/>
      </c>
      <c r="CS56" s="83" t="str">
        <f t="shared" ca="1" si="275"/>
        <v/>
      </c>
      <c r="CT56" s="83" t="str">
        <f t="shared" ca="1" si="275"/>
        <v/>
      </c>
      <c r="CU56" s="83" t="str">
        <f t="shared" ca="1" si="275"/>
        <v/>
      </c>
      <c r="CV56" s="83" t="str">
        <f t="shared" ca="1" si="275"/>
        <v/>
      </c>
      <c r="CW56" s="83" t="str">
        <f t="shared" ca="1" si="275"/>
        <v/>
      </c>
      <c r="CX56" s="83" t="str">
        <f t="shared" ca="1" si="275"/>
        <v/>
      </c>
      <c r="CY56" s="83" t="str">
        <f t="shared" ca="1" si="275"/>
        <v/>
      </c>
      <c r="CZ56" s="126" t="str">
        <f ca="1">IFERROR(IF(VLOOKUP(CZ$1,$A$7:$C$26,3,0),IF(ISNUMBER(CQ56),SUMIFS('Stats Coachs'!$F$3:$F$29,'Stats Coachs'!$C$3:$C$29,VLOOKUP(CZ$1,$A$7:$B$26,2,0)),""),""),"")</f>
        <v/>
      </c>
      <c r="DA56" s="83" t="str">
        <f t="shared" ca="1" si="276"/>
        <v/>
      </c>
      <c r="DB56" s="83" t="str">
        <f t="shared" ca="1" si="276"/>
        <v/>
      </c>
      <c r="DC56" s="83" t="str">
        <f t="shared" ca="1" si="276"/>
        <v/>
      </c>
      <c r="DD56" s="83" t="str">
        <f t="shared" ca="1" si="276"/>
        <v/>
      </c>
      <c r="DE56" s="83" t="str">
        <f t="shared" ca="1" si="276"/>
        <v/>
      </c>
      <c r="DF56" s="83" t="str">
        <f t="shared" ca="1" si="276"/>
        <v/>
      </c>
      <c r="DG56" s="83" t="str">
        <f t="shared" ca="1" si="276"/>
        <v/>
      </c>
      <c r="DH56" s="83" t="str">
        <f t="shared" ca="1" si="276"/>
        <v/>
      </c>
      <c r="DI56" s="83" t="str">
        <f t="shared" ca="1" si="276"/>
        <v/>
      </c>
      <c r="DJ56" s="126" t="str">
        <f ca="1">IFERROR(IF(VLOOKUP(DJ$1,$A$7:$C$26,3,0),IF(ISNUMBER(DA56),SUMIFS('Stats Coachs'!$F$3:$F$29,'Stats Coachs'!$C$3:$C$29,VLOOKUP(DJ$1,$A$7:$B$26,2,0)),""),""),"")</f>
        <v/>
      </c>
      <c r="DK56" s="83" t="str">
        <f t="shared" ca="1" si="277"/>
        <v/>
      </c>
      <c r="DL56" s="83" t="str">
        <f t="shared" ca="1" si="277"/>
        <v/>
      </c>
      <c r="DM56" s="83" t="str">
        <f t="shared" ca="1" si="277"/>
        <v/>
      </c>
      <c r="DN56" s="83" t="str">
        <f t="shared" ca="1" si="277"/>
        <v/>
      </c>
      <c r="DO56" s="83" t="str">
        <f t="shared" ca="1" si="277"/>
        <v/>
      </c>
      <c r="DP56" s="83" t="str">
        <f t="shared" ca="1" si="277"/>
        <v/>
      </c>
      <c r="DQ56" s="83" t="str">
        <f t="shared" ca="1" si="277"/>
        <v/>
      </c>
      <c r="DR56" s="83" t="str">
        <f t="shared" ca="1" si="277"/>
        <v/>
      </c>
      <c r="DS56" s="83" t="str">
        <f t="shared" ca="1" si="277"/>
        <v/>
      </c>
      <c r="DT56" s="126" t="str">
        <f ca="1">IFERROR(IF(VLOOKUP(DT$1,$A$7:$C$26,3,0),IF(ISNUMBER(DK56),SUMIFS('Stats Coachs'!$F$3:$F$29,'Stats Coachs'!$C$3:$C$29,VLOOKUP(DT$1,$A$7:$B$26,2,0)),""),""),"")</f>
        <v/>
      </c>
      <c r="DU56" s="83" t="str">
        <f t="shared" ca="1" si="278"/>
        <v/>
      </c>
      <c r="DV56" s="83" t="str">
        <f t="shared" ca="1" si="278"/>
        <v/>
      </c>
      <c r="DW56" s="83" t="str">
        <f t="shared" ca="1" si="278"/>
        <v/>
      </c>
      <c r="DX56" s="83" t="str">
        <f t="shared" ca="1" si="278"/>
        <v/>
      </c>
      <c r="DY56" s="83" t="str">
        <f t="shared" ca="1" si="278"/>
        <v/>
      </c>
      <c r="DZ56" s="83" t="str">
        <f t="shared" ca="1" si="278"/>
        <v/>
      </c>
      <c r="EA56" s="83" t="str">
        <f t="shared" ca="1" si="278"/>
        <v/>
      </c>
      <c r="EB56" s="83" t="str">
        <f t="shared" ca="1" si="278"/>
        <v/>
      </c>
      <c r="EC56" s="83" t="str">
        <f t="shared" ca="1" si="278"/>
        <v/>
      </c>
      <c r="ED56" s="126" t="str">
        <f ca="1">IFERROR(IF(VLOOKUP(ED$1,$A$7:$C$26,3,0),IF(ISNUMBER(DU56),SUMIFS('Stats Coachs'!$F$3:$F$29,'Stats Coachs'!$C$3:$C$29,VLOOKUP(ED$1,$A$7:$B$26,2,0)),""),""),"")</f>
        <v/>
      </c>
      <c r="EE56" s="83" t="str">
        <f t="shared" ca="1" si="279"/>
        <v/>
      </c>
      <c r="EF56" s="83" t="str">
        <f t="shared" ca="1" si="279"/>
        <v/>
      </c>
      <c r="EG56" s="83" t="str">
        <f t="shared" ca="1" si="279"/>
        <v/>
      </c>
      <c r="EH56" s="83" t="str">
        <f t="shared" ca="1" si="279"/>
        <v/>
      </c>
      <c r="EI56" s="83" t="str">
        <f t="shared" ca="1" si="279"/>
        <v/>
      </c>
      <c r="EJ56" s="83" t="str">
        <f t="shared" ca="1" si="279"/>
        <v/>
      </c>
      <c r="EK56" s="83" t="str">
        <f t="shared" ca="1" si="279"/>
        <v/>
      </c>
      <c r="EL56" s="83" t="str">
        <f t="shared" ca="1" si="279"/>
        <v/>
      </c>
      <c r="EM56" s="83" t="str">
        <f t="shared" ca="1" si="279"/>
        <v/>
      </c>
      <c r="EN56" s="126" t="str">
        <f ca="1">IFERROR(IF(VLOOKUP(EN$1,$A$7:$C$26,3,0),IF(ISNUMBER(EE56),SUMIFS('Stats Coachs'!$F$3:$F$29,'Stats Coachs'!$C$3:$C$29,VLOOKUP(EN$1,$A$7:$B$26,2,0)),""),""),"")</f>
        <v/>
      </c>
      <c r="EO56" s="83" t="str">
        <f t="shared" ca="1" si="280"/>
        <v/>
      </c>
      <c r="EP56" s="83" t="str">
        <f t="shared" ca="1" si="280"/>
        <v/>
      </c>
      <c r="EQ56" s="83" t="str">
        <f t="shared" ca="1" si="280"/>
        <v/>
      </c>
      <c r="ER56" s="83" t="str">
        <f t="shared" ca="1" si="280"/>
        <v/>
      </c>
      <c r="ES56" s="83" t="str">
        <f t="shared" ca="1" si="280"/>
        <v/>
      </c>
      <c r="ET56" s="83" t="str">
        <f t="shared" ca="1" si="280"/>
        <v/>
      </c>
      <c r="EU56" s="83" t="str">
        <f t="shared" ca="1" si="280"/>
        <v/>
      </c>
      <c r="EV56" s="83" t="str">
        <f t="shared" ca="1" si="280"/>
        <v/>
      </c>
      <c r="EW56" s="83" t="str">
        <f t="shared" ca="1" si="280"/>
        <v/>
      </c>
      <c r="EX56" s="126" t="str">
        <f ca="1">IFERROR(IF(VLOOKUP(EX$1,$A$7:$C$26,3,0),IF(ISNUMBER(EO56),SUMIFS('Stats Coachs'!$F$3:$F$29,'Stats Coachs'!$C$3:$C$29,VLOOKUP(EX$1,$A$7:$B$26,2,0)),""),""),"")</f>
        <v/>
      </c>
      <c r="EY56" s="83" t="str">
        <f t="shared" ca="1" si="281"/>
        <v/>
      </c>
      <c r="EZ56" s="83" t="str">
        <f t="shared" ca="1" si="281"/>
        <v/>
      </c>
      <c r="FA56" s="83" t="str">
        <f t="shared" ca="1" si="281"/>
        <v/>
      </c>
      <c r="FB56" s="83" t="str">
        <f t="shared" ca="1" si="281"/>
        <v/>
      </c>
      <c r="FC56" s="83" t="str">
        <f t="shared" ca="1" si="281"/>
        <v/>
      </c>
      <c r="FD56" s="83" t="str">
        <f t="shared" ca="1" si="281"/>
        <v/>
      </c>
      <c r="FE56" s="83" t="str">
        <f t="shared" ca="1" si="281"/>
        <v/>
      </c>
      <c r="FF56" s="83" t="str">
        <f t="shared" ca="1" si="281"/>
        <v/>
      </c>
      <c r="FG56" s="83" t="str">
        <f t="shared" ca="1" si="281"/>
        <v/>
      </c>
      <c r="FH56" s="126" t="str">
        <f ca="1">IFERROR(IF(VLOOKUP(FH$1,$A$7:$C$26,3,0),IF(ISNUMBER(EY56),SUMIFS('Stats Coachs'!$F$3:$F$29,'Stats Coachs'!$C$3:$C$29,VLOOKUP(FH$1,$A$7:$B$26,2,0)),""),""),"")</f>
        <v/>
      </c>
      <c r="FI56" s="83" t="str">
        <f t="shared" ca="1" si="282"/>
        <v/>
      </c>
      <c r="FJ56" s="83" t="str">
        <f t="shared" ca="1" si="282"/>
        <v/>
      </c>
      <c r="FK56" s="83" t="str">
        <f t="shared" ca="1" si="282"/>
        <v/>
      </c>
      <c r="FL56" s="83" t="str">
        <f t="shared" ca="1" si="282"/>
        <v/>
      </c>
      <c r="FM56" s="83" t="str">
        <f t="shared" ca="1" si="282"/>
        <v/>
      </c>
      <c r="FN56" s="83" t="str">
        <f t="shared" ca="1" si="282"/>
        <v/>
      </c>
      <c r="FO56" s="83" t="str">
        <f t="shared" ca="1" si="282"/>
        <v/>
      </c>
      <c r="FP56" s="83" t="str">
        <f t="shared" ca="1" si="282"/>
        <v/>
      </c>
      <c r="FQ56" s="83" t="str">
        <f t="shared" ca="1" si="282"/>
        <v/>
      </c>
      <c r="FR56" s="126" t="str">
        <f ca="1">IFERROR(IF(VLOOKUP(FR$1,$A$7:$C$26,3,0),IF(ISNUMBER(FI56),SUMIFS('Stats Coachs'!$F$3:$F$29,'Stats Coachs'!$C$3:$C$29,VLOOKUP(FR$1,$A$7:$B$26,2,0)),""),""),"")</f>
        <v/>
      </c>
      <c r="FS56" s="83" t="str">
        <f t="shared" ca="1" si="283"/>
        <v/>
      </c>
      <c r="FT56" s="83" t="str">
        <f t="shared" ca="1" si="283"/>
        <v/>
      </c>
      <c r="FU56" s="83" t="str">
        <f t="shared" ca="1" si="283"/>
        <v/>
      </c>
      <c r="FV56" s="83" t="str">
        <f t="shared" ca="1" si="283"/>
        <v/>
      </c>
      <c r="FW56" s="83" t="str">
        <f t="shared" ca="1" si="283"/>
        <v/>
      </c>
      <c r="FX56" s="83" t="str">
        <f t="shared" ca="1" si="283"/>
        <v/>
      </c>
      <c r="FY56" s="83" t="str">
        <f t="shared" ca="1" si="283"/>
        <v/>
      </c>
      <c r="FZ56" s="83" t="str">
        <f t="shared" ca="1" si="283"/>
        <v/>
      </c>
      <c r="GA56" s="83" t="str">
        <f t="shared" ca="1" si="283"/>
        <v/>
      </c>
      <c r="GB56" s="126" t="str">
        <f ca="1">IFERROR(IF(VLOOKUP(GB$1,$A$7:$C$26,3,0),IF(ISNUMBER(FS56),SUMIFS('Stats Coachs'!$F$3:$F$29,'Stats Coachs'!$C$3:$C$29,VLOOKUP(GB$1,$A$7:$B$26,2,0)),""),""),"")</f>
        <v/>
      </c>
      <c r="GC56" s="83" t="str">
        <f t="shared" ca="1" si="284"/>
        <v/>
      </c>
      <c r="GD56" s="83" t="str">
        <f t="shared" ca="1" si="284"/>
        <v/>
      </c>
      <c r="GE56" s="83" t="str">
        <f t="shared" ca="1" si="284"/>
        <v/>
      </c>
      <c r="GF56" s="83" t="str">
        <f t="shared" ca="1" si="284"/>
        <v/>
      </c>
      <c r="GG56" s="83" t="str">
        <f t="shared" ca="1" si="284"/>
        <v/>
      </c>
      <c r="GH56" s="83" t="str">
        <f t="shared" ca="1" si="284"/>
        <v/>
      </c>
      <c r="GI56" s="83" t="str">
        <f t="shared" ca="1" si="284"/>
        <v/>
      </c>
      <c r="GJ56" s="83" t="str">
        <f t="shared" ca="1" si="284"/>
        <v/>
      </c>
      <c r="GK56" s="83" t="str">
        <f t="shared" ca="1" si="284"/>
        <v/>
      </c>
      <c r="GL56" s="126" t="str">
        <f ca="1">IFERROR(IF(VLOOKUP(GL$1,$A$7:$C$26,3,0),IF(ISNUMBER(GC56),SUMIFS('Stats Coachs'!$F$3:$F$29,'Stats Coachs'!$C$3:$C$29,VLOOKUP(GL$1,$A$7:$B$26,2,0)),""),""),"")</f>
        <v/>
      </c>
      <c r="GM56" s="83" t="str">
        <f t="shared" ca="1" si="285"/>
        <v/>
      </c>
      <c r="GN56" s="83" t="str">
        <f t="shared" ca="1" si="285"/>
        <v/>
      </c>
      <c r="GO56" s="83" t="str">
        <f t="shared" ca="1" si="285"/>
        <v/>
      </c>
      <c r="GP56" s="83" t="str">
        <f t="shared" ca="1" si="285"/>
        <v/>
      </c>
      <c r="GQ56" s="83" t="str">
        <f t="shared" ca="1" si="285"/>
        <v/>
      </c>
      <c r="GR56" s="83" t="str">
        <f t="shared" ca="1" si="285"/>
        <v/>
      </c>
      <c r="GS56" s="83" t="str">
        <f t="shared" ca="1" si="285"/>
        <v/>
      </c>
      <c r="GT56" s="83" t="str">
        <f t="shared" ca="1" si="285"/>
        <v/>
      </c>
      <c r="GU56" s="83" t="str">
        <f t="shared" ca="1" si="285"/>
        <v/>
      </c>
      <c r="GV56" s="126" t="str">
        <f ca="1">IFERROR(IF(VLOOKUP(GV$1,$A$7:$C$26,3,0),IF(ISNUMBER(GM56),SUMIFS('Stats Coachs'!$F$3:$F$29,'Stats Coachs'!$C$3:$C$29,VLOOKUP(GV$1,$A$7:$B$26,2,0)),""),""),"")</f>
        <v/>
      </c>
      <c r="GW56" s="83" t="str">
        <f t="shared" ca="1" si="286"/>
        <v/>
      </c>
      <c r="GX56" s="83" t="str">
        <f t="shared" ca="1" si="286"/>
        <v/>
      </c>
      <c r="GY56" s="83" t="str">
        <f t="shared" ca="1" si="286"/>
        <v/>
      </c>
      <c r="GZ56" s="83" t="str">
        <f t="shared" ca="1" si="286"/>
        <v/>
      </c>
      <c r="HA56" s="83" t="str">
        <f t="shared" ca="1" si="286"/>
        <v/>
      </c>
      <c r="HB56" s="83" t="str">
        <f t="shared" ca="1" si="286"/>
        <v/>
      </c>
      <c r="HC56" s="83" t="str">
        <f t="shared" ca="1" si="286"/>
        <v/>
      </c>
      <c r="HD56" s="83" t="str">
        <f t="shared" ca="1" si="286"/>
        <v/>
      </c>
      <c r="HE56" s="83" t="str">
        <f t="shared" ca="1" si="286"/>
        <v/>
      </c>
      <c r="HF56" s="126" t="str">
        <f ca="1">IFERROR(IF(VLOOKUP(HF$1,$A$7:$C$26,3,0),IF(ISNUMBER(GW56),SUMIFS('Stats Coachs'!$F$3:$F$29,'Stats Coachs'!$C$3:$C$29,VLOOKUP(HF$1,$A$7:$B$26,2,0)),""),""),"")</f>
        <v/>
      </c>
      <c r="HG56" s="83" t="str">
        <f t="shared" ca="1" si="287"/>
        <v/>
      </c>
      <c r="HH56" s="83" t="str">
        <f t="shared" ca="1" si="287"/>
        <v/>
      </c>
      <c r="HI56" s="83" t="str">
        <f t="shared" ca="1" si="287"/>
        <v/>
      </c>
      <c r="HJ56" s="83" t="str">
        <f t="shared" ca="1" si="287"/>
        <v/>
      </c>
      <c r="HK56" s="83" t="str">
        <f t="shared" ca="1" si="287"/>
        <v/>
      </c>
      <c r="HL56" s="83" t="str">
        <f t="shared" ca="1" si="287"/>
        <v/>
      </c>
      <c r="HM56" s="83" t="str">
        <f t="shared" ca="1" si="287"/>
        <v/>
      </c>
      <c r="HN56" s="83" t="str">
        <f t="shared" ca="1" si="287"/>
        <v/>
      </c>
      <c r="HO56" s="83" t="str">
        <f t="shared" ca="1" si="287"/>
        <v/>
      </c>
      <c r="HP56" s="126" t="str">
        <f ca="1">IFERROR(IF(VLOOKUP(HP$1,$A$7:$C$26,3,0),IF(ISNUMBER(HG56),SUMIFS('Stats Coachs'!$F$3:$F$29,'Stats Coachs'!$C$3:$C$29,VLOOKUP(HP$1,$A$7:$B$26,2,0)),""),""),"")</f>
        <v/>
      </c>
      <c r="HQ56" s="83" t="str">
        <f t="shared" ca="1" si="288"/>
        <v/>
      </c>
      <c r="HR56" s="83" t="str">
        <f t="shared" ca="1" si="288"/>
        <v/>
      </c>
      <c r="HS56" s="83" t="str">
        <f t="shared" ca="1" si="288"/>
        <v/>
      </c>
      <c r="HT56" s="83" t="str">
        <f t="shared" ca="1" si="288"/>
        <v/>
      </c>
      <c r="HU56" s="83" t="str">
        <f t="shared" ca="1" si="288"/>
        <v/>
      </c>
      <c r="HV56" s="83" t="str">
        <f t="shared" ca="1" si="288"/>
        <v/>
      </c>
      <c r="HW56" s="83" t="str">
        <f t="shared" ca="1" si="288"/>
        <v/>
      </c>
      <c r="HX56" s="83" t="str">
        <f t="shared" ca="1" si="288"/>
        <v/>
      </c>
      <c r="HY56" s="83" t="str">
        <f t="shared" ca="1" si="288"/>
        <v/>
      </c>
      <c r="HZ56" s="126" t="str">
        <f ca="1">IFERROR(IF(VLOOKUP(HZ$1,$A$7:$C$26,3,0),IF(ISNUMBER(HQ56),SUMIFS('Stats Coachs'!$F$3:$F$29,'Stats Coachs'!$C$3:$C$29,VLOOKUP(HZ$1,$A$7:$B$26,2,0)),""),""),"")</f>
        <v/>
      </c>
      <c r="IA56" s="83" t="str">
        <f t="shared" ca="1" si="289"/>
        <v/>
      </c>
      <c r="IB56" s="83" t="str">
        <f t="shared" ca="1" si="289"/>
        <v/>
      </c>
      <c r="IC56" s="83" t="str">
        <f t="shared" ca="1" si="289"/>
        <v/>
      </c>
      <c r="ID56" s="83" t="str">
        <f t="shared" ca="1" si="289"/>
        <v/>
      </c>
      <c r="IE56" s="83" t="str">
        <f t="shared" ca="1" si="289"/>
        <v/>
      </c>
      <c r="IF56" s="83" t="str">
        <f t="shared" ca="1" si="289"/>
        <v/>
      </c>
      <c r="IG56" s="83" t="str">
        <f t="shared" ca="1" si="289"/>
        <v/>
      </c>
      <c r="IH56" s="83" t="str">
        <f t="shared" ca="1" si="289"/>
        <v/>
      </c>
      <c r="II56" s="83" t="str">
        <f t="shared" ca="1" si="289"/>
        <v/>
      </c>
      <c r="IJ56" s="126" t="str">
        <f ca="1">IFERROR(IF(VLOOKUP(IJ$1,$A$7:$C$26,3,0),IF(ISNUMBER(IA56),SUMIFS('Stats Coachs'!$F$3:$F$29,'Stats Coachs'!$C$3:$C$29,VLOOKUP(IJ$1,$A$7:$B$26,2,0)),""),""),"")</f>
        <v/>
      </c>
    </row>
    <row r="57" spans="1:244" x14ac:dyDescent="0.2">
      <c r="E57" s="83">
        <v>54</v>
      </c>
      <c r="F57" s="86" t="str">
        <f t="shared" ca="1" si="247"/>
        <v>Max C</v>
      </c>
      <c r="G57" s="83">
        <f t="shared" ca="1" si="170"/>
        <v>31</v>
      </c>
      <c r="H57" s="83">
        <f t="shared" ca="1" si="170"/>
        <v>18</v>
      </c>
      <c r="I57" s="83">
        <f t="shared" ca="1" si="170"/>
        <v>13</v>
      </c>
      <c r="J57" s="117">
        <f t="shared" ca="1" si="170"/>
        <v>1755</v>
      </c>
      <c r="K57" s="87">
        <f t="shared" ca="1" si="171"/>
        <v>56.5</v>
      </c>
      <c r="L57" s="83">
        <f t="shared" ca="1" si="172"/>
        <v>1</v>
      </c>
      <c r="M57" s="83">
        <f t="shared" ca="1" si="172"/>
        <v>2</v>
      </c>
      <c r="N57" s="83">
        <f t="shared" ca="1" si="172"/>
        <v>4</v>
      </c>
      <c r="O57" s="83">
        <f t="shared" ca="1" si="172"/>
        <v>1</v>
      </c>
      <c r="P57" s="114">
        <f t="shared" ca="1" si="173"/>
        <v>7.0938215102974822E-2</v>
      </c>
      <c r="Q57" s="83">
        <f t="shared" ca="1" si="174"/>
        <v>2</v>
      </c>
      <c r="R57" s="114">
        <f t="shared" ca="1" si="175"/>
        <v>0.68888888888888888</v>
      </c>
      <c r="T57" s="88">
        <f ca="1">RANK(V57,$V$4:$V$98,0)+COUNTIFS($V$4:$V57,V57)-1</f>
        <v>32</v>
      </c>
      <c r="U57" s="84" t="str">
        <f>Listes!X57</f>
        <v>Kevin</v>
      </c>
      <c r="V57" s="89" cm="1">
        <f t="array" aca="1" ref="V57" ca="1">INDEX($W57:$AG57,$C$2)</f>
        <v>72</v>
      </c>
      <c r="W57" s="83">
        <f t="shared" ca="1" si="245"/>
        <v>72</v>
      </c>
      <c r="X57" s="83">
        <f t="shared" ca="1" si="245"/>
        <v>56</v>
      </c>
      <c r="Y57" s="83">
        <f t="shared" ca="1" si="245"/>
        <v>16</v>
      </c>
      <c r="Z57" s="83">
        <f t="shared" ca="1" si="245"/>
        <v>5550</v>
      </c>
      <c r="AA57" s="90">
        <f t="shared" ca="1" si="146"/>
        <v>77.083333333333329</v>
      </c>
      <c r="AB57" s="83">
        <f t="shared" ca="1" si="246"/>
        <v>3</v>
      </c>
      <c r="AC57" s="83">
        <f t="shared" ca="1" si="246"/>
        <v>2</v>
      </c>
      <c r="AD57" s="83">
        <f t="shared" ca="1" si="246"/>
        <v>7</v>
      </c>
      <c r="AE57" s="83">
        <f t="shared" ca="1" si="246"/>
        <v>0</v>
      </c>
      <c r="AF57" s="116">
        <f t="shared" ca="1" si="244"/>
        <v>0.16475972540045766</v>
      </c>
      <c r="AG57" s="85">
        <f t="shared" ca="1" si="178"/>
        <v>5</v>
      </c>
      <c r="AH57" s="126">
        <f t="shared" ca="1" si="179"/>
        <v>124</v>
      </c>
      <c r="AI57" s="83" t="str">
        <f t="shared" ca="1" si="269"/>
        <v/>
      </c>
      <c r="AJ57" s="83" t="str">
        <f t="shared" ca="1" si="269"/>
        <v/>
      </c>
      <c r="AK57" s="83" t="str">
        <f t="shared" ca="1" si="269"/>
        <v/>
      </c>
      <c r="AL57" s="83" t="str">
        <f t="shared" ca="1" si="269"/>
        <v/>
      </c>
      <c r="AM57" s="83" t="str">
        <f t="shared" ca="1" si="269"/>
        <v/>
      </c>
      <c r="AN57" s="83" t="str">
        <f t="shared" ca="1" si="269"/>
        <v/>
      </c>
      <c r="AO57" s="83" t="str">
        <f t="shared" ca="1" si="269"/>
        <v/>
      </c>
      <c r="AP57" s="83" t="str">
        <f t="shared" ca="1" si="269"/>
        <v/>
      </c>
      <c r="AQ57" s="83" t="str">
        <f t="shared" ca="1" si="269"/>
        <v/>
      </c>
      <c r="AR57" s="126" t="str">
        <f ca="1">IFERROR(IF(VLOOKUP(AR$1,$A$6:$C$26,3,0),IF(ISNUMBER(AI57),SUMIFS('Stats Coachs'!$F$2:$F$29,'Stats Coachs'!$C$2:$C$29,VLOOKUP(AR$1,$A$6:$B$26,2,0)),""),""),"")</f>
        <v/>
      </c>
      <c r="AS57" s="83" t="str">
        <f t="shared" ca="1" si="270"/>
        <v/>
      </c>
      <c r="AT57" s="83" t="str">
        <f t="shared" ca="1" si="270"/>
        <v/>
      </c>
      <c r="AU57" s="83" t="str">
        <f t="shared" ca="1" si="270"/>
        <v/>
      </c>
      <c r="AV57" s="83" t="str">
        <f t="shared" ca="1" si="270"/>
        <v/>
      </c>
      <c r="AW57" s="83" t="str">
        <f t="shared" ca="1" si="270"/>
        <v/>
      </c>
      <c r="AX57" s="83" t="str">
        <f t="shared" ca="1" si="270"/>
        <v/>
      </c>
      <c r="AY57" s="83" t="str">
        <f t="shared" ca="1" si="270"/>
        <v/>
      </c>
      <c r="AZ57" s="83" t="str">
        <f t="shared" ca="1" si="270"/>
        <v/>
      </c>
      <c r="BA57" s="83" t="str">
        <f t="shared" ca="1" si="270"/>
        <v/>
      </c>
      <c r="BB57" s="126" t="str">
        <f ca="1">IFERROR(IF(VLOOKUP(BB$1,$A$7:$C$26,3,0),IF(ISNUMBER(AS57),SUMIFS('Stats Coachs'!$F$3:$F$29,'Stats Coachs'!$C$3:$C$29,VLOOKUP(BB$1,$A$7:$B$26,2,0)),""),""),"")</f>
        <v/>
      </c>
      <c r="BC57" s="83" t="str">
        <f t="shared" ca="1" si="271"/>
        <v/>
      </c>
      <c r="BD57" s="83" t="str">
        <f t="shared" ca="1" si="271"/>
        <v/>
      </c>
      <c r="BE57" s="83" t="str">
        <f t="shared" ca="1" si="271"/>
        <v/>
      </c>
      <c r="BF57" s="83" t="str">
        <f t="shared" ca="1" si="271"/>
        <v/>
      </c>
      <c r="BG57" s="83" t="str">
        <f t="shared" ca="1" si="271"/>
        <v/>
      </c>
      <c r="BH57" s="83" t="str">
        <f t="shared" ca="1" si="271"/>
        <v/>
      </c>
      <c r="BI57" s="83" t="str">
        <f t="shared" ca="1" si="271"/>
        <v/>
      </c>
      <c r="BJ57" s="83" t="str">
        <f t="shared" ca="1" si="271"/>
        <v/>
      </c>
      <c r="BK57" s="83" t="str">
        <f t="shared" ca="1" si="271"/>
        <v/>
      </c>
      <c r="BL57" s="126" t="str">
        <f ca="1">IFERROR(IF(VLOOKUP(BL$1,$A$7:$C$26,3,0),IF(ISNUMBER(BC57),SUMIFS('Stats Coachs'!$F$3:$F$29,'Stats Coachs'!$C$3:$C$29,VLOOKUP(BL$1,$A$7:$B$26,2,0)),""),""),"")</f>
        <v/>
      </c>
      <c r="BM57" s="83" t="str">
        <f t="shared" ca="1" si="272"/>
        <v/>
      </c>
      <c r="BN57" s="83" t="str">
        <f t="shared" ca="1" si="272"/>
        <v/>
      </c>
      <c r="BO57" s="83" t="str">
        <f t="shared" ca="1" si="272"/>
        <v/>
      </c>
      <c r="BP57" s="83" t="str">
        <f t="shared" ca="1" si="272"/>
        <v/>
      </c>
      <c r="BQ57" s="83" t="str">
        <f t="shared" ca="1" si="272"/>
        <v/>
      </c>
      <c r="BR57" s="83" t="str">
        <f t="shared" ca="1" si="272"/>
        <v/>
      </c>
      <c r="BS57" s="83" t="str">
        <f t="shared" ca="1" si="272"/>
        <v/>
      </c>
      <c r="BT57" s="83" t="str">
        <f t="shared" ca="1" si="272"/>
        <v/>
      </c>
      <c r="BU57" s="83" t="str">
        <f t="shared" ca="1" si="272"/>
        <v/>
      </c>
      <c r="BV57" s="126" t="str">
        <f ca="1">IFERROR(IF(VLOOKUP(BV$1,$A$7:$C$26,3,0),IF(ISNUMBER(BM57),SUMIFS('Stats Coachs'!$F$3:$F$29,'Stats Coachs'!$C$3:$C$29,VLOOKUP(BV$1,$A$7:$B$26,2,0)),""),""),"")</f>
        <v/>
      </c>
      <c r="BW57" s="83" t="str">
        <f t="shared" ca="1" si="273"/>
        <v/>
      </c>
      <c r="BX57" s="83" t="str">
        <f t="shared" ca="1" si="273"/>
        <v/>
      </c>
      <c r="BY57" s="83" t="str">
        <f t="shared" ca="1" si="273"/>
        <v/>
      </c>
      <c r="BZ57" s="83" t="str">
        <f t="shared" ca="1" si="273"/>
        <v/>
      </c>
      <c r="CA57" s="83" t="str">
        <f t="shared" ca="1" si="273"/>
        <v/>
      </c>
      <c r="CB57" s="83" t="str">
        <f t="shared" ca="1" si="273"/>
        <v/>
      </c>
      <c r="CC57" s="83" t="str">
        <f t="shared" ca="1" si="273"/>
        <v/>
      </c>
      <c r="CD57" s="83" t="str">
        <f t="shared" ca="1" si="273"/>
        <v/>
      </c>
      <c r="CE57" s="83" t="str">
        <f t="shared" ca="1" si="273"/>
        <v/>
      </c>
      <c r="CF57" s="126" t="str">
        <f ca="1">IFERROR(IF(VLOOKUP(CF$1,$A$7:$C$26,3,0),IF(ISNUMBER(BW57),SUMIFS('Stats Coachs'!$F$3:$F$29,'Stats Coachs'!$C$3:$C$29,VLOOKUP(CF$1,$A$7:$B$26,2,0)),""),""),"")</f>
        <v/>
      </c>
      <c r="CG57" s="83" t="str">
        <f t="shared" ca="1" si="274"/>
        <v/>
      </c>
      <c r="CH57" s="83" t="str">
        <f t="shared" ca="1" si="274"/>
        <v/>
      </c>
      <c r="CI57" s="83" t="str">
        <f t="shared" ca="1" si="274"/>
        <v/>
      </c>
      <c r="CJ57" s="83" t="str">
        <f t="shared" ca="1" si="274"/>
        <v/>
      </c>
      <c r="CK57" s="83" t="str">
        <f t="shared" ca="1" si="274"/>
        <v/>
      </c>
      <c r="CL57" s="83" t="str">
        <f t="shared" ca="1" si="274"/>
        <v/>
      </c>
      <c r="CM57" s="83" t="str">
        <f t="shared" ca="1" si="274"/>
        <v/>
      </c>
      <c r="CN57" s="83" t="str">
        <f t="shared" ca="1" si="274"/>
        <v/>
      </c>
      <c r="CO57" s="83" t="str">
        <f t="shared" ca="1" si="274"/>
        <v/>
      </c>
      <c r="CP57" s="126" t="str">
        <f ca="1">IFERROR(IF(VLOOKUP(CP$1,$A$7:$C$26,3,0),IF(ISNUMBER(CG57),SUMIFS('Stats Coachs'!$F$3:$F$29,'Stats Coachs'!$C$3:$C$29,VLOOKUP(CP$1,$A$7:$B$26,2,0)),""),""),"")</f>
        <v/>
      </c>
      <c r="CQ57" s="83" t="str">
        <f t="shared" ca="1" si="275"/>
        <v/>
      </c>
      <c r="CR57" s="83" t="str">
        <f t="shared" ca="1" si="275"/>
        <v/>
      </c>
      <c r="CS57" s="83" t="str">
        <f t="shared" ca="1" si="275"/>
        <v/>
      </c>
      <c r="CT57" s="83" t="str">
        <f t="shared" ca="1" si="275"/>
        <v/>
      </c>
      <c r="CU57" s="83" t="str">
        <f t="shared" ca="1" si="275"/>
        <v/>
      </c>
      <c r="CV57" s="83" t="str">
        <f t="shared" ca="1" si="275"/>
        <v/>
      </c>
      <c r="CW57" s="83" t="str">
        <f t="shared" ca="1" si="275"/>
        <v/>
      </c>
      <c r="CX57" s="83" t="str">
        <f t="shared" ca="1" si="275"/>
        <v/>
      </c>
      <c r="CY57" s="83" t="str">
        <f t="shared" ca="1" si="275"/>
        <v/>
      </c>
      <c r="CZ57" s="126" t="str">
        <f ca="1">IFERROR(IF(VLOOKUP(CZ$1,$A$7:$C$26,3,0),IF(ISNUMBER(CQ57),SUMIFS('Stats Coachs'!$F$3:$F$29,'Stats Coachs'!$C$3:$C$29,VLOOKUP(CZ$1,$A$7:$B$26,2,0)),""),""),"")</f>
        <v/>
      </c>
      <c r="DA57" s="83" t="str">
        <f t="shared" ca="1" si="276"/>
        <v/>
      </c>
      <c r="DB57" s="83" t="str">
        <f t="shared" ca="1" si="276"/>
        <v/>
      </c>
      <c r="DC57" s="83" t="str">
        <f t="shared" ca="1" si="276"/>
        <v/>
      </c>
      <c r="DD57" s="83" t="str">
        <f t="shared" ca="1" si="276"/>
        <v/>
      </c>
      <c r="DE57" s="83" t="str">
        <f t="shared" ca="1" si="276"/>
        <v/>
      </c>
      <c r="DF57" s="83" t="str">
        <f t="shared" ca="1" si="276"/>
        <v/>
      </c>
      <c r="DG57" s="83" t="str">
        <f t="shared" ca="1" si="276"/>
        <v/>
      </c>
      <c r="DH57" s="83" t="str">
        <f t="shared" ca="1" si="276"/>
        <v/>
      </c>
      <c r="DI57" s="83" t="str">
        <f t="shared" ca="1" si="276"/>
        <v/>
      </c>
      <c r="DJ57" s="126" t="str">
        <f ca="1">IFERROR(IF(VLOOKUP(DJ$1,$A$7:$C$26,3,0),IF(ISNUMBER(DA57),SUMIFS('Stats Coachs'!$F$3:$F$29,'Stats Coachs'!$C$3:$C$29,VLOOKUP(DJ$1,$A$7:$B$26,2,0)),""),""),"")</f>
        <v/>
      </c>
      <c r="DK57" s="83" t="str">
        <f t="shared" ca="1" si="277"/>
        <v/>
      </c>
      <c r="DL57" s="83" t="str">
        <f t="shared" ca="1" si="277"/>
        <v/>
      </c>
      <c r="DM57" s="83" t="str">
        <f t="shared" ca="1" si="277"/>
        <v/>
      </c>
      <c r="DN57" s="83" t="str">
        <f t="shared" ca="1" si="277"/>
        <v/>
      </c>
      <c r="DO57" s="83" t="str">
        <f t="shared" ca="1" si="277"/>
        <v/>
      </c>
      <c r="DP57" s="83" t="str">
        <f t="shared" ca="1" si="277"/>
        <v/>
      </c>
      <c r="DQ57" s="83" t="str">
        <f t="shared" ca="1" si="277"/>
        <v/>
      </c>
      <c r="DR57" s="83" t="str">
        <f t="shared" ca="1" si="277"/>
        <v/>
      </c>
      <c r="DS57" s="83" t="str">
        <f t="shared" ca="1" si="277"/>
        <v/>
      </c>
      <c r="DT57" s="126" t="str">
        <f ca="1">IFERROR(IF(VLOOKUP(DT$1,$A$7:$C$26,3,0),IF(ISNUMBER(DK57),SUMIFS('Stats Coachs'!$F$3:$F$29,'Stats Coachs'!$C$3:$C$29,VLOOKUP(DT$1,$A$7:$B$26,2,0)),""),""),"")</f>
        <v/>
      </c>
      <c r="DU57" s="83" t="str">
        <f t="shared" ca="1" si="278"/>
        <v/>
      </c>
      <c r="DV57" s="83" t="str">
        <f t="shared" ca="1" si="278"/>
        <v/>
      </c>
      <c r="DW57" s="83" t="str">
        <f t="shared" ca="1" si="278"/>
        <v/>
      </c>
      <c r="DX57" s="83" t="str">
        <f t="shared" ca="1" si="278"/>
        <v/>
      </c>
      <c r="DY57" s="83" t="str">
        <f t="shared" ca="1" si="278"/>
        <v/>
      </c>
      <c r="DZ57" s="83" t="str">
        <f t="shared" ca="1" si="278"/>
        <v/>
      </c>
      <c r="EA57" s="83" t="str">
        <f t="shared" ca="1" si="278"/>
        <v/>
      </c>
      <c r="EB57" s="83" t="str">
        <f t="shared" ca="1" si="278"/>
        <v/>
      </c>
      <c r="EC57" s="83" t="str">
        <f t="shared" ca="1" si="278"/>
        <v/>
      </c>
      <c r="ED57" s="126" t="str">
        <f ca="1">IFERROR(IF(VLOOKUP(ED$1,$A$7:$C$26,3,0),IF(ISNUMBER(DU57),SUMIFS('Stats Coachs'!$F$3:$F$29,'Stats Coachs'!$C$3:$C$29,VLOOKUP(ED$1,$A$7:$B$26,2,0)),""),""),"")</f>
        <v/>
      </c>
      <c r="EE57" s="83">
        <f t="shared" ca="1" si="279"/>
        <v>5</v>
      </c>
      <c r="EF57" s="83">
        <f t="shared" ca="1" si="279"/>
        <v>1</v>
      </c>
      <c r="EG57" s="83">
        <f t="shared" ca="1" si="279"/>
        <v>4</v>
      </c>
      <c r="EH57" s="83">
        <f t="shared" ca="1" si="279"/>
        <v>215</v>
      </c>
      <c r="EI57" s="83">
        <f t="shared" ca="1" si="279"/>
        <v>43</v>
      </c>
      <c r="EJ57" s="83">
        <f t="shared" ca="1" si="279"/>
        <v>0</v>
      </c>
      <c r="EK57" s="83">
        <f t="shared" ca="1" si="279"/>
        <v>0</v>
      </c>
      <c r="EL57" s="83">
        <f t="shared" ca="1" si="279"/>
        <v>0</v>
      </c>
      <c r="EM57" s="83">
        <f t="shared" ca="1" si="279"/>
        <v>0</v>
      </c>
      <c r="EN57" s="126">
        <f ca="1">IFERROR(IF(VLOOKUP(EN$1,$A$7:$C$26,3,0),IF(ISNUMBER(EE57),SUMIFS('Stats Coachs'!$F$3:$F$29,'Stats Coachs'!$C$3:$C$29,VLOOKUP(EN$1,$A$7:$B$26,2,0)),""),""),"")</f>
        <v>25</v>
      </c>
      <c r="EO57" s="83">
        <f t="shared" ca="1" si="280"/>
        <v>8</v>
      </c>
      <c r="EP57" s="83">
        <f t="shared" ca="1" si="280"/>
        <v>3</v>
      </c>
      <c r="EQ57" s="83">
        <f t="shared" ca="1" si="280"/>
        <v>5</v>
      </c>
      <c r="ER57" s="83">
        <f t="shared" ca="1" si="280"/>
        <v>385</v>
      </c>
      <c r="ES57" s="83">
        <f t="shared" ca="1" si="280"/>
        <v>48</v>
      </c>
      <c r="ET57" s="83">
        <f t="shared" ca="1" si="280"/>
        <v>0</v>
      </c>
      <c r="EU57" s="83">
        <f t="shared" ca="1" si="280"/>
        <v>0</v>
      </c>
      <c r="EV57" s="83">
        <f t="shared" ca="1" si="280"/>
        <v>0</v>
      </c>
      <c r="EW57" s="83">
        <f t="shared" ca="1" si="280"/>
        <v>0</v>
      </c>
      <c r="EX57" s="126">
        <f ca="1">IFERROR(IF(VLOOKUP(EX$1,$A$7:$C$26,3,0),IF(ISNUMBER(EO57),SUMIFS('Stats Coachs'!$F$3:$F$29,'Stats Coachs'!$C$3:$C$29,VLOOKUP(EX$1,$A$7:$B$26,2,0)),""),""),"")</f>
        <v>23</v>
      </c>
      <c r="EY57" s="83">
        <f t="shared" ca="1" si="281"/>
        <v>24</v>
      </c>
      <c r="EZ57" s="83">
        <f t="shared" ca="1" si="281"/>
        <v>21</v>
      </c>
      <c r="FA57" s="83">
        <f t="shared" ca="1" si="281"/>
        <v>3</v>
      </c>
      <c r="FB57" s="83">
        <f t="shared" ca="1" si="281"/>
        <v>2010</v>
      </c>
      <c r="FC57" s="83">
        <f t="shared" ca="1" si="281"/>
        <v>85</v>
      </c>
      <c r="FD57" s="83">
        <f t="shared" ca="1" si="281"/>
        <v>2</v>
      </c>
      <c r="FE57" s="83">
        <f t="shared" ca="1" si="281"/>
        <v>1</v>
      </c>
      <c r="FF57" s="83">
        <f t="shared" ca="1" si="281"/>
        <v>4</v>
      </c>
      <c r="FG57" s="83">
        <f t="shared" ca="1" si="281"/>
        <v>0</v>
      </c>
      <c r="FH57" s="126">
        <f ca="1">IFERROR(IF(VLOOKUP(FH$1,$A$7:$C$26,3,0),IF(ISNUMBER(EY57),SUMIFS('Stats Coachs'!$F$3:$F$29,'Stats Coachs'!$C$3:$C$29,VLOOKUP(FH$1,$A$7:$B$26,2,0)),""),""),"")</f>
        <v>27</v>
      </c>
      <c r="FI57" s="83">
        <f t="shared" ca="1" si="282"/>
        <v>19</v>
      </c>
      <c r="FJ57" s="83">
        <f t="shared" ca="1" si="282"/>
        <v>17</v>
      </c>
      <c r="FK57" s="83">
        <f t="shared" ca="1" si="282"/>
        <v>2</v>
      </c>
      <c r="FL57" s="83">
        <f t="shared" ca="1" si="282"/>
        <v>1570</v>
      </c>
      <c r="FM57" s="83" t="str">
        <f t="shared" ca="1" si="282"/>
        <v>82.5</v>
      </c>
      <c r="FN57" s="83">
        <f t="shared" ca="1" si="282"/>
        <v>1</v>
      </c>
      <c r="FO57" s="83">
        <f t="shared" ca="1" si="282"/>
        <v>0</v>
      </c>
      <c r="FP57" s="83">
        <f t="shared" ca="1" si="282"/>
        <v>1</v>
      </c>
      <c r="FQ57" s="83">
        <f t="shared" ca="1" si="282"/>
        <v>0</v>
      </c>
      <c r="FR57" s="126">
        <f ca="1">IFERROR(IF(VLOOKUP(FR$1,$A$7:$C$26,3,0),IF(ISNUMBER(FI57),SUMIFS('Stats Coachs'!$F$3:$F$29,'Stats Coachs'!$C$3:$C$29,VLOOKUP(FR$1,$A$7:$B$26,2,0)),""),""),"")</f>
        <v>24</v>
      </c>
      <c r="FS57" s="83">
        <f t="shared" ca="1" si="283"/>
        <v>16</v>
      </c>
      <c r="FT57" s="83">
        <f t="shared" ca="1" si="283"/>
        <v>14</v>
      </c>
      <c r="FU57" s="83">
        <f t="shared" ca="1" si="283"/>
        <v>2</v>
      </c>
      <c r="FV57" s="83">
        <f t="shared" ca="1" si="283"/>
        <v>1370</v>
      </c>
      <c r="FW57" s="83">
        <f t="shared" ca="1" si="283"/>
        <v>86</v>
      </c>
      <c r="FX57" s="83">
        <f t="shared" ca="1" si="283"/>
        <v>0</v>
      </c>
      <c r="FY57" s="83">
        <f t="shared" ca="1" si="283"/>
        <v>1</v>
      </c>
      <c r="FZ57" s="83">
        <f t="shared" ca="1" si="283"/>
        <v>2</v>
      </c>
      <c r="GA57" s="83">
        <f t="shared" ca="1" si="283"/>
        <v>0</v>
      </c>
      <c r="GB57" s="126">
        <f ca="1">IFERROR(IF(VLOOKUP(GB$1,$A$7:$C$26,3,0),IF(ISNUMBER(FS57),SUMIFS('Stats Coachs'!$F$3:$F$29,'Stats Coachs'!$C$3:$C$29,VLOOKUP(GB$1,$A$7:$B$26,2,0)),""),""),"")</f>
        <v>25</v>
      </c>
      <c r="GC57" s="83" t="str">
        <f t="shared" ca="1" si="284"/>
        <v/>
      </c>
      <c r="GD57" s="83" t="str">
        <f t="shared" ca="1" si="284"/>
        <v/>
      </c>
      <c r="GE57" s="83" t="str">
        <f t="shared" ca="1" si="284"/>
        <v/>
      </c>
      <c r="GF57" s="83" t="str">
        <f t="shared" ca="1" si="284"/>
        <v/>
      </c>
      <c r="GG57" s="83" t="str">
        <f t="shared" ca="1" si="284"/>
        <v/>
      </c>
      <c r="GH57" s="83" t="str">
        <f t="shared" ca="1" si="284"/>
        <v/>
      </c>
      <c r="GI57" s="83" t="str">
        <f t="shared" ca="1" si="284"/>
        <v/>
      </c>
      <c r="GJ57" s="83" t="str">
        <f t="shared" ca="1" si="284"/>
        <v/>
      </c>
      <c r="GK57" s="83" t="str">
        <f t="shared" ca="1" si="284"/>
        <v/>
      </c>
      <c r="GL57" s="126" t="str">
        <f ca="1">IFERROR(IF(VLOOKUP(GL$1,$A$7:$C$26,3,0),IF(ISNUMBER(GC57),SUMIFS('Stats Coachs'!$F$3:$F$29,'Stats Coachs'!$C$3:$C$29,VLOOKUP(GL$1,$A$7:$B$26,2,0)),""),""),"")</f>
        <v/>
      </c>
      <c r="GM57" s="83" t="str">
        <f t="shared" ca="1" si="285"/>
        <v/>
      </c>
      <c r="GN57" s="83" t="str">
        <f t="shared" ca="1" si="285"/>
        <v/>
      </c>
      <c r="GO57" s="83" t="str">
        <f t="shared" ca="1" si="285"/>
        <v/>
      </c>
      <c r="GP57" s="83" t="str">
        <f t="shared" ca="1" si="285"/>
        <v/>
      </c>
      <c r="GQ57" s="83" t="str">
        <f t="shared" ca="1" si="285"/>
        <v/>
      </c>
      <c r="GR57" s="83" t="str">
        <f t="shared" ca="1" si="285"/>
        <v/>
      </c>
      <c r="GS57" s="83" t="str">
        <f t="shared" ca="1" si="285"/>
        <v/>
      </c>
      <c r="GT57" s="83" t="str">
        <f t="shared" ca="1" si="285"/>
        <v/>
      </c>
      <c r="GU57" s="83" t="str">
        <f t="shared" ca="1" si="285"/>
        <v/>
      </c>
      <c r="GV57" s="126" t="str">
        <f ca="1">IFERROR(IF(VLOOKUP(GV$1,$A$7:$C$26,3,0),IF(ISNUMBER(GM57),SUMIFS('Stats Coachs'!$F$3:$F$29,'Stats Coachs'!$C$3:$C$29,VLOOKUP(GV$1,$A$7:$B$26,2,0)),""),""),"")</f>
        <v/>
      </c>
      <c r="GW57" s="83" t="str">
        <f t="shared" ca="1" si="286"/>
        <v/>
      </c>
      <c r="GX57" s="83" t="str">
        <f t="shared" ca="1" si="286"/>
        <v/>
      </c>
      <c r="GY57" s="83" t="str">
        <f t="shared" ca="1" si="286"/>
        <v/>
      </c>
      <c r="GZ57" s="83" t="str">
        <f t="shared" ca="1" si="286"/>
        <v/>
      </c>
      <c r="HA57" s="83" t="str">
        <f t="shared" ca="1" si="286"/>
        <v/>
      </c>
      <c r="HB57" s="83" t="str">
        <f t="shared" ca="1" si="286"/>
        <v/>
      </c>
      <c r="HC57" s="83" t="str">
        <f t="shared" ca="1" si="286"/>
        <v/>
      </c>
      <c r="HD57" s="83" t="str">
        <f t="shared" ca="1" si="286"/>
        <v/>
      </c>
      <c r="HE57" s="83" t="str">
        <f t="shared" ca="1" si="286"/>
        <v/>
      </c>
      <c r="HF57" s="126" t="str">
        <f ca="1">IFERROR(IF(VLOOKUP(HF$1,$A$7:$C$26,3,0),IF(ISNUMBER(GW57),SUMIFS('Stats Coachs'!$F$3:$F$29,'Stats Coachs'!$C$3:$C$29,VLOOKUP(HF$1,$A$7:$B$26,2,0)),""),""),"")</f>
        <v/>
      </c>
      <c r="HG57" s="83" t="str">
        <f t="shared" ca="1" si="287"/>
        <v/>
      </c>
      <c r="HH57" s="83" t="str">
        <f t="shared" ca="1" si="287"/>
        <v/>
      </c>
      <c r="HI57" s="83" t="str">
        <f t="shared" ca="1" si="287"/>
        <v/>
      </c>
      <c r="HJ57" s="83" t="str">
        <f t="shared" ca="1" si="287"/>
        <v/>
      </c>
      <c r="HK57" s="83" t="str">
        <f t="shared" ca="1" si="287"/>
        <v/>
      </c>
      <c r="HL57" s="83" t="str">
        <f t="shared" ca="1" si="287"/>
        <v/>
      </c>
      <c r="HM57" s="83" t="str">
        <f t="shared" ca="1" si="287"/>
        <v/>
      </c>
      <c r="HN57" s="83" t="str">
        <f t="shared" ca="1" si="287"/>
        <v/>
      </c>
      <c r="HO57" s="83" t="str">
        <f t="shared" ca="1" si="287"/>
        <v/>
      </c>
      <c r="HP57" s="126" t="str">
        <f ca="1">IFERROR(IF(VLOOKUP(HP$1,$A$7:$C$26,3,0),IF(ISNUMBER(HG57),SUMIFS('Stats Coachs'!$F$3:$F$29,'Stats Coachs'!$C$3:$C$29,VLOOKUP(HP$1,$A$7:$B$26,2,0)),""),""),"")</f>
        <v/>
      </c>
      <c r="HQ57" s="83" t="str">
        <f t="shared" ca="1" si="288"/>
        <v/>
      </c>
      <c r="HR57" s="83" t="str">
        <f t="shared" ca="1" si="288"/>
        <v/>
      </c>
      <c r="HS57" s="83" t="str">
        <f t="shared" ca="1" si="288"/>
        <v/>
      </c>
      <c r="HT57" s="83" t="str">
        <f t="shared" ca="1" si="288"/>
        <v/>
      </c>
      <c r="HU57" s="83" t="str">
        <f t="shared" ca="1" si="288"/>
        <v/>
      </c>
      <c r="HV57" s="83" t="str">
        <f t="shared" ca="1" si="288"/>
        <v/>
      </c>
      <c r="HW57" s="83" t="str">
        <f t="shared" ca="1" si="288"/>
        <v/>
      </c>
      <c r="HX57" s="83" t="str">
        <f t="shared" ca="1" si="288"/>
        <v/>
      </c>
      <c r="HY57" s="83" t="str">
        <f t="shared" ca="1" si="288"/>
        <v/>
      </c>
      <c r="HZ57" s="126" t="str">
        <f ca="1">IFERROR(IF(VLOOKUP(HZ$1,$A$7:$C$26,3,0),IF(ISNUMBER(HQ57),SUMIFS('Stats Coachs'!$F$3:$F$29,'Stats Coachs'!$C$3:$C$29,VLOOKUP(HZ$1,$A$7:$B$26,2,0)),""),""),"")</f>
        <v/>
      </c>
      <c r="IA57" s="83" t="str">
        <f t="shared" ca="1" si="289"/>
        <v/>
      </c>
      <c r="IB57" s="83" t="str">
        <f t="shared" ca="1" si="289"/>
        <v/>
      </c>
      <c r="IC57" s="83" t="str">
        <f t="shared" ca="1" si="289"/>
        <v/>
      </c>
      <c r="ID57" s="83" t="str">
        <f t="shared" ca="1" si="289"/>
        <v/>
      </c>
      <c r="IE57" s="83" t="str">
        <f t="shared" ca="1" si="289"/>
        <v/>
      </c>
      <c r="IF57" s="83" t="str">
        <f t="shared" ca="1" si="289"/>
        <v/>
      </c>
      <c r="IG57" s="83" t="str">
        <f t="shared" ca="1" si="289"/>
        <v/>
      </c>
      <c r="IH57" s="83" t="str">
        <f t="shared" ca="1" si="289"/>
        <v/>
      </c>
      <c r="II57" s="83" t="str">
        <f t="shared" ca="1" si="289"/>
        <v/>
      </c>
      <c r="IJ57" s="126" t="str">
        <f ca="1">IFERROR(IF(VLOOKUP(IJ$1,$A$7:$C$26,3,0),IF(ISNUMBER(IA57),SUMIFS('Stats Coachs'!$F$3:$F$29,'Stats Coachs'!$C$3:$C$29,VLOOKUP(IJ$1,$A$7:$B$26,2,0)),""),""),"")</f>
        <v/>
      </c>
    </row>
    <row r="58" spans="1:244" x14ac:dyDescent="0.2">
      <c r="E58" s="83">
        <v>55</v>
      </c>
      <c r="F58" s="86" t="str">
        <f t="shared" ca="1" si="247"/>
        <v>Haris</v>
      </c>
      <c r="G58" s="83">
        <f t="shared" ca="1" si="170"/>
        <v>29</v>
      </c>
      <c r="H58" s="83">
        <f t="shared" ca="1" si="170"/>
        <v>17</v>
      </c>
      <c r="I58" s="83">
        <f t="shared" ca="1" si="170"/>
        <v>12</v>
      </c>
      <c r="J58" s="117">
        <f t="shared" ca="1" si="170"/>
        <v>1615</v>
      </c>
      <c r="K58" s="87">
        <f t="shared" ca="1" si="171"/>
        <v>55.5</v>
      </c>
      <c r="L58" s="83">
        <f t="shared" ca="1" si="172"/>
        <v>3</v>
      </c>
      <c r="M58" s="83">
        <f t="shared" ca="1" si="172"/>
        <v>2</v>
      </c>
      <c r="N58" s="83">
        <f t="shared" ca="1" si="172"/>
        <v>0</v>
      </c>
      <c r="O58" s="83">
        <f t="shared" ca="1" si="172"/>
        <v>0</v>
      </c>
      <c r="P58" s="114">
        <f t="shared" ca="1" si="173"/>
        <v>6.6361556064073221E-2</v>
      </c>
      <c r="Q58" s="83">
        <f t="shared" ca="1" si="174"/>
        <v>4</v>
      </c>
      <c r="R58" s="114">
        <f t="shared" ca="1" si="175"/>
        <v>0.48333333333333334</v>
      </c>
      <c r="T58" s="88">
        <f ca="1">RANK(V58,$V$4:$V$98,0)+COUNTIFS($V$4:$V58,V58)-1</f>
        <v>61</v>
      </c>
      <c r="U58" s="84" t="str">
        <f>Listes!X58</f>
        <v xml:space="preserve">Kiki </v>
      </c>
      <c r="V58" s="89" cm="1">
        <f t="array" aca="1" ref="V58" ca="1">INDEX($W58:$AG58,$C$2)</f>
        <v>21</v>
      </c>
      <c r="W58" s="83">
        <f t="shared" ca="1" si="245"/>
        <v>21</v>
      </c>
      <c r="X58" s="83">
        <f t="shared" ca="1" si="245"/>
        <v>20</v>
      </c>
      <c r="Y58" s="83">
        <f t="shared" ca="1" si="245"/>
        <v>1</v>
      </c>
      <c r="Z58" s="83">
        <f t="shared" ca="1" si="245"/>
        <v>1845</v>
      </c>
      <c r="AA58" s="90">
        <f t="shared" ca="1" si="146"/>
        <v>87.857142857142861</v>
      </c>
      <c r="AB58" s="83">
        <f t="shared" ca="1" si="246"/>
        <v>0</v>
      </c>
      <c r="AC58" s="83">
        <f t="shared" ca="1" si="246"/>
        <v>1</v>
      </c>
      <c r="AD58" s="83">
        <f t="shared" ca="1" si="246"/>
        <v>1</v>
      </c>
      <c r="AE58" s="83">
        <f t="shared" ca="1" si="246"/>
        <v>0</v>
      </c>
      <c r="AF58" s="116">
        <f t="shared" ca="1" si="244"/>
        <v>4.8054919908466817E-2</v>
      </c>
      <c r="AG58" s="85">
        <f t="shared" ca="1" si="178"/>
        <v>2</v>
      </c>
      <c r="AH58" s="126">
        <f t="shared" ca="1" si="179"/>
        <v>48</v>
      </c>
      <c r="AI58" s="83" t="str">
        <f t="shared" ca="1" si="269"/>
        <v/>
      </c>
      <c r="AJ58" s="83" t="str">
        <f t="shared" ca="1" si="269"/>
        <v/>
      </c>
      <c r="AK58" s="83" t="str">
        <f t="shared" ca="1" si="269"/>
        <v/>
      </c>
      <c r="AL58" s="83" t="str">
        <f t="shared" ca="1" si="269"/>
        <v/>
      </c>
      <c r="AM58" s="83" t="str">
        <f t="shared" ca="1" si="269"/>
        <v/>
      </c>
      <c r="AN58" s="83" t="str">
        <f t="shared" ca="1" si="269"/>
        <v/>
      </c>
      <c r="AO58" s="83" t="str">
        <f t="shared" ca="1" si="269"/>
        <v/>
      </c>
      <c r="AP58" s="83" t="str">
        <f t="shared" ca="1" si="269"/>
        <v/>
      </c>
      <c r="AQ58" s="83" t="str">
        <f t="shared" ca="1" si="269"/>
        <v/>
      </c>
      <c r="AR58" s="126" t="str">
        <f ca="1">IFERROR(IF(VLOOKUP(AR$1,$A$6:$C$26,3,0),IF(ISNUMBER(AI58),SUMIFS('Stats Coachs'!$F$2:$F$29,'Stats Coachs'!$C$2:$C$29,VLOOKUP(AR$1,$A$6:$B$26,2,0)),""),""),"")</f>
        <v/>
      </c>
      <c r="AS58" s="83" t="str">
        <f t="shared" ca="1" si="270"/>
        <v/>
      </c>
      <c r="AT58" s="83" t="str">
        <f t="shared" ca="1" si="270"/>
        <v/>
      </c>
      <c r="AU58" s="83" t="str">
        <f t="shared" ca="1" si="270"/>
        <v/>
      </c>
      <c r="AV58" s="83" t="str">
        <f t="shared" ca="1" si="270"/>
        <v/>
      </c>
      <c r="AW58" s="83" t="str">
        <f t="shared" ca="1" si="270"/>
        <v/>
      </c>
      <c r="AX58" s="83" t="str">
        <f t="shared" ca="1" si="270"/>
        <v/>
      </c>
      <c r="AY58" s="83" t="str">
        <f t="shared" ca="1" si="270"/>
        <v/>
      </c>
      <c r="AZ58" s="83" t="str">
        <f t="shared" ca="1" si="270"/>
        <v/>
      </c>
      <c r="BA58" s="83" t="str">
        <f t="shared" ca="1" si="270"/>
        <v/>
      </c>
      <c r="BB58" s="126" t="str">
        <f ca="1">IFERROR(IF(VLOOKUP(BB$1,$A$7:$C$26,3,0),IF(ISNUMBER(AS58),SUMIFS('Stats Coachs'!$F$3:$F$29,'Stats Coachs'!$C$3:$C$29,VLOOKUP(BB$1,$A$7:$B$26,2,0)),""),""),"")</f>
        <v/>
      </c>
      <c r="BC58" s="83" t="str">
        <f t="shared" ca="1" si="271"/>
        <v/>
      </c>
      <c r="BD58" s="83" t="str">
        <f t="shared" ca="1" si="271"/>
        <v/>
      </c>
      <c r="BE58" s="83" t="str">
        <f t="shared" ca="1" si="271"/>
        <v/>
      </c>
      <c r="BF58" s="83" t="str">
        <f t="shared" ca="1" si="271"/>
        <v/>
      </c>
      <c r="BG58" s="83" t="str">
        <f t="shared" ca="1" si="271"/>
        <v/>
      </c>
      <c r="BH58" s="83" t="str">
        <f t="shared" ca="1" si="271"/>
        <v/>
      </c>
      <c r="BI58" s="83" t="str">
        <f t="shared" ca="1" si="271"/>
        <v/>
      </c>
      <c r="BJ58" s="83" t="str">
        <f t="shared" ca="1" si="271"/>
        <v/>
      </c>
      <c r="BK58" s="83" t="str">
        <f t="shared" ca="1" si="271"/>
        <v/>
      </c>
      <c r="BL58" s="126" t="str">
        <f ca="1">IFERROR(IF(VLOOKUP(BL$1,$A$7:$C$26,3,0),IF(ISNUMBER(BC58),SUMIFS('Stats Coachs'!$F$3:$F$29,'Stats Coachs'!$C$3:$C$29,VLOOKUP(BL$1,$A$7:$B$26,2,0)),""),""),"")</f>
        <v/>
      </c>
      <c r="BM58" s="83" t="str">
        <f t="shared" ca="1" si="272"/>
        <v/>
      </c>
      <c r="BN58" s="83" t="str">
        <f t="shared" ca="1" si="272"/>
        <v/>
      </c>
      <c r="BO58" s="83" t="str">
        <f t="shared" ca="1" si="272"/>
        <v/>
      </c>
      <c r="BP58" s="83" t="str">
        <f t="shared" ca="1" si="272"/>
        <v/>
      </c>
      <c r="BQ58" s="83" t="str">
        <f t="shared" ca="1" si="272"/>
        <v/>
      </c>
      <c r="BR58" s="83" t="str">
        <f t="shared" ca="1" si="272"/>
        <v/>
      </c>
      <c r="BS58" s="83" t="str">
        <f t="shared" ca="1" si="272"/>
        <v/>
      </c>
      <c r="BT58" s="83" t="str">
        <f t="shared" ca="1" si="272"/>
        <v/>
      </c>
      <c r="BU58" s="83" t="str">
        <f t="shared" ca="1" si="272"/>
        <v/>
      </c>
      <c r="BV58" s="126" t="str">
        <f ca="1">IFERROR(IF(VLOOKUP(BV$1,$A$7:$C$26,3,0),IF(ISNUMBER(BM58),SUMIFS('Stats Coachs'!$F$3:$F$29,'Stats Coachs'!$C$3:$C$29,VLOOKUP(BV$1,$A$7:$B$26,2,0)),""),""),"")</f>
        <v/>
      </c>
      <c r="BW58" s="83" t="str">
        <f t="shared" ca="1" si="273"/>
        <v/>
      </c>
      <c r="BX58" s="83" t="str">
        <f t="shared" ca="1" si="273"/>
        <v/>
      </c>
      <c r="BY58" s="83" t="str">
        <f t="shared" ca="1" si="273"/>
        <v/>
      </c>
      <c r="BZ58" s="83" t="str">
        <f t="shared" ca="1" si="273"/>
        <v/>
      </c>
      <c r="CA58" s="83" t="str">
        <f t="shared" ca="1" si="273"/>
        <v/>
      </c>
      <c r="CB58" s="83" t="str">
        <f t="shared" ca="1" si="273"/>
        <v/>
      </c>
      <c r="CC58" s="83" t="str">
        <f t="shared" ca="1" si="273"/>
        <v/>
      </c>
      <c r="CD58" s="83" t="str">
        <f t="shared" ca="1" si="273"/>
        <v/>
      </c>
      <c r="CE58" s="83" t="str">
        <f t="shared" ca="1" si="273"/>
        <v/>
      </c>
      <c r="CF58" s="126" t="str">
        <f ca="1">IFERROR(IF(VLOOKUP(CF$1,$A$7:$C$26,3,0),IF(ISNUMBER(BW58),SUMIFS('Stats Coachs'!$F$3:$F$29,'Stats Coachs'!$C$3:$C$29,VLOOKUP(CF$1,$A$7:$B$26,2,0)),""),""),"")</f>
        <v/>
      </c>
      <c r="CG58" s="83" t="str">
        <f t="shared" ca="1" si="274"/>
        <v/>
      </c>
      <c r="CH58" s="83" t="str">
        <f t="shared" ca="1" si="274"/>
        <v/>
      </c>
      <c r="CI58" s="83" t="str">
        <f t="shared" ca="1" si="274"/>
        <v/>
      </c>
      <c r="CJ58" s="83" t="str">
        <f t="shared" ca="1" si="274"/>
        <v/>
      </c>
      <c r="CK58" s="83" t="str">
        <f t="shared" ca="1" si="274"/>
        <v/>
      </c>
      <c r="CL58" s="83" t="str">
        <f t="shared" ca="1" si="274"/>
        <v/>
      </c>
      <c r="CM58" s="83" t="str">
        <f t="shared" ca="1" si="274"/>
        <v/>
      </c>
      <c r="CN58" s="83" t="str">
        <f t="shared" ca="1" si="274"/>
        <v/>
      </c>
      <c r="CO58" s="83" t="str">
        <f t="shared" ca="1" si="274"/>
        <v/>
      </c>
      <c r="CP58" s="126" t="str">
        <f ca="1">IFERROR(IF(VLOOKUP(CP$1,$A$7:$C$26,3,0),IF(ISNUMBER(CG58),SUMIFS('Stats Coachs'!$F$3:$F$29,'Stats Coachs'!$C$3:$C$29,VLOOKUP(CP$1,$A$7:$B$26,2,0)),""),""),"")</f>
        <v/>
      </c>
      <c r="CQ58" s="83" t="str">
        <f t="shared" ca="1" si="275"/>
        <v/>
      </c>
      <c r="CR58" s="83" t="str">
        <f t="shared" ca="1" si="275"/>
        <v/>
      </c>
      <c r="CS58" s="83" t="str">
        <f t="shared" ca="1" si="275"/>
        <v/>
      </c>
      <c r="CT58" s="83" t="str">
        <f t="shared" ca="1" si="275"/>
        <v/>
      </c>
      <c r="CU58" s="83" t="str">
        <f t="shared" ca="1" si="275"/>
        <v/>
      </c>
      <c r="CV58" s="83" t="str">
        <f t="shared" ca="1" si="275"/>
        <v/>
      </c>
      <c r="CW58" s="83" t="str">
        <f t="shared" ca="1" si="275"/>
        <v/>
      </c>
      <c r="CX58" s="83" t="str">
        <f t="shared" ca="1" si="275"/>
        <v/>
      </c>
      <c r="CY58" s="83" t="str">
        <f t="shared" ca="1" si="275"/>
        <v/>
      </c>
      <c r="CZ58" s="126" t="str">
        <f ca="1">IFERROR(IF(VLOOKUP(CZ$1,$A$7:$C$26,3,0),IF(ISNUMBER(CQ58),SUMIFS('Stats Coachs'!$F$3:$F$29,'Stats Coachs'!$C$3:$C$29,VLOOKUP(CZ$1,$A$7:$B$26,2,0)),""),""),"")</f>
        <v/>
      </c>
      <c r="DA58" s="83" t="str">
        <f t="shared" ca="1" si="276"/>
        <v/>
      </c>
      <c r="DB58" s="83" t="str">
        <f t="shared" ca="1" si="276"/>
        <v/>
      </c>
      <c r="DC58" s="83" t="str">
        <f t="shared" ca="1" si="276"/>
        <v/>
      </c>
      <c r="DD58" s="83" t="str">
        <f t="shared" ca="1" si="276"/>
        <v/>
      </c>
      <c r="DE58" s="83" t="str">
        <f t="shared" ca="1" si="276"/>
        <v/>
      </c>
      <c r="DF58" s="83" t="str">
        <f t="shared" ca="1" si="276"/>
        <v/>
      </c>
      <c r="DG58" s="83" t="str">
        <f t="shared" ca="1" si="276"/>
        <v/>
      </c>
      <c r="DH58" s="83" t="str">
        <f t="shared" ca="1" si="276"/>
        <v/>
      </c>
      <c r="DI58" s="83" t="str">
        <f t="shared" ca="1" si="276"/>
        <v/>
      </c>
      <c r="DJ58" s="126" t="str">
        <f ca="1">IFERROR(IF(VLOOKUP(DJ$1,$A$7:$C$26,3,0),IF(ISNUMBER(DA58),SUMIFS('Stats Coachs'!$F$3:$F$29,'Stats Coachs'!$C$3:$C$29,VLOOKUP(DJ$1,$A$7:$B$26,2,0)),""),""),"")</f>
        <v/>
      </c>
      <c r="DK58" s="83" t="str">
        <f t="shared" ca="1" si="277"/>
        <v/>
      </c>
      <c r="DL58" s="83" t="str">
        <f t="shared" ca="1" si="277"/>
        <v/>
      </c>
      <c r="DM58" s="83" t="str">
        <f t="shared" ca="1" si="277"/>
        <v/>
      </c>
      <c r="DN58" s="83" t="str">
        <f t="shared" ca="1" si="277"/>
        <v/>
      </c>
      <c r="DO58" s="83" t="str">
        <f t="shared" ca="1" si="277"/>
        <v/>
      </c>
      <c r="DP58" s="83" t="str">
        <f t="shared" ca="1" si="277"/>
        <v/>
      </c>
      <c r="DQ58" s="83" t="str">
        <f t="shared" ca="1" si="277"/>
        <v/>
      </c>
      <c r="DR58" s="83" t="str">
        <f t="shared" ca="1" si="277"/>
        <v/>
      </c>
      <c r="DS58" s="83" t="str">
        <f t="shared" ca="1" si="277"/>
        <v/>
      </c>
      <c r="DT58" s="126" t="str">
        <f ca="1">IFERROR(IF(VLOOKUP(DT$1,$A$7:$C$26,3,0),IF(ISNUMBER(DK58),SUMIFS('Stats Coachs'!$F$3:$F$29,'Stats Coachs'!$C$3:$C$29,VLOOKUP(DT$1,$A$7:$B$26,2,0)),""),""),"")</f>
        <v/>
      </c>
      <c r="DU58" s="83" t="str">
        <f t="shared" ca="1" si="278"/>
        <v/>
      </c>
      <c r="DV58" s="83" t="str">
        <f t="shared" ca="1" si="278"/>
        <v/>
      </c>
      <c r="DW58" s="83" t="str">
        <f t="shared" ca="1" si="278"/>
        <v/>
      </c>
      <c r="DX58" s="83" t="str">
        <f t="shared" ca="1" si="278"/>
        <v/>
      </c>
      <c r="DY58" s="83" t="str">
        <f t="shared" ca="1" si="278"/>
        <v/>
      </c>
      <c r="DZ58" s="83" t="str">
        <f t="shared" ca="1" si="278"/>
        <v/>
      </c>
      <c r="EA58" s="83" t="str">
        <f t="shared" ca="1" si="278"/>
        <v/>
      </c>
      <c r="EB58" s="83" t="str">
        <f t="shared" ca="1" si="278"/>
        <v/>
      </c>
      <c r="EC58" s="83" t="str">
        <f t="shared" ca="1" si="278"/>
        <v/>
      </c>
      <c r="ED58" s="126" t="str">
        <f ca="1">IFERROR(IF(VLOOKUP(ED$1,$A$7:$C$26,3,0),IF(ISNUMBER(DU58),SUMIFS('Stats Coachs'!$F$3:$F$29,'Stats Coachs'!$C$3:$C$29,VLOOKUP(ED$1,$A$7:$B$26,2,0)),""),""),"")</f>
        <v/>
      </c>
      <c r="EE58" s="83">
        <f t="shared" ca="1" si="279"/>
        <v>12</v>
      </c>
      <c r="EF58" s="83">
        <f t="shared" ca="1" si="279"/>
        <v>12</v>
      </c>
      <c r="EG58" s="83">
        <f t="shared" ca="1" si="279"/>
        <v>0</v>
      </c>
      <c r="EH58" s="83">
        <f t="shared" ca="1" si="279"/>
        <v>1080</v>
      </c>
      <c r="EI58" s="83">
        <f t="shared" ca="1" si="279"/>
        <v>90</v>
      </c>
      <c r="EJ58" s="83">
        <f t="shared" ca="1" si="279"/>
        <v>0</v>
      </c>
      <c r="EK58" s="83">
        <f t="shared" ca="1" si="279"/>
        <v>1</v>
      </c>
      <c r="EL58" s="83">
        <f t="shared" ca="1" si="279"/>
        <v>1</v>
      </c>
      <c r="EM58" s="83">
        <f t="shared" ca="1" si="279"/>
        <v>0</v>
      </c>
      <c r="EN58" s="126">
        <f ca="1">IFERROR(IF(VLOOKUP(EN$1,$A$7:$C$26,3,0),IF(ISNUMBER(EE58),SUMIFS('Stats Coachs'!$F$3:$F$29,'Stats Coachs'!$C$3:$C$29,VLOOKUP(EN$1,$A$7:$B$26,2,0)),""),""),"")</f>
        <v>25</v>
      </c>
      <c r="EO58" s="83">
        <f t="shared" ca="1" si="280"/>
        <v>9</v>
      </c>
      <c r="EP58" s="83">
        <f t="shared" ca="1" si="280"/>
        <v>8</v>
      </c>
      <c r="EQ58" s="83">
        <f t="shared" ca="1" si="280"/>
        <v>1</v>
      </c>
      <c r="ER58" s="83">
        <f t="shared" ca="1" si="280"/>
        <v>765</v>
      </c>
      <c r="ES58" s="83">
        <f t="shared" ca="1" si="280"/>
        <v>85</v>
      </c>
      <c r="ET58" s="83">
        <f t="shared" ca="1" si="280"/>
        <v>0</v>
      </c>
      <c r="EU58" s="83">
        <f t="shared" ca="1" si="280"/>
        <v>0</v>
      </c>
      <c r="EV58" s="83">
        <f t="shared" ca="1" si="280"/>
        <v>0</v>
      </c>
      <c r="EW58" s="83">
        <f t="shared" ca="1" si="280"/>
        <v>0</v>
      </c>
      <c r="EX58" s="126">
        <f ca="1">IFERROR(IF(VLOOKUP(EX$1,$A$7:$C$26,3,0),IF(ISNUMBER(EO58),SUMIFS('Stats Coachs'!$F$3:$F$29,'Stats Coachs'!$C$3:$C$29,VLOOKUP(EX$1,$A$7:$B$26,2,0)),""),""),"")</f>
        <v>23</v>
      </c>
      <c r="EY58" s="83" t="str">
        <f t="shared" ca="1" si="281"/>
        <v/>
      </c>
      <c r="EZ58" s="83" t="str">
        <f t="shared" ca="1" si="281"/>
        <v/>
      </c>
      <c r="FA58" s="83" t="str">
        <f t="shared" ca="1" si="281"/>
        <v/>
      </c>
      <c r="FB58" s="83" t="str">
        <f t="shared" ca="1" si="281"/>
        <v/>
      </c>
      <c r="FC58" s="83" t="str">
        <f t="shared" ca="1" si="281"/>
        <v/>
      </c>
      <c r="FD58" s="83" t="str">
        <f t="shared" ca="1" si="281"/>
        <v/>
      </c>
      <c r="FE58" s="83" t="str">
        <f t="shared" ca="1" si="281"/>
        <v/>
      </c>
      <c r="FF58" s="83" t="str">
        <f t="shared" ca="1" si="281"/>
        <v/>
      </c>
      <c r="FG58" s="83" t="str">
        <f t="shared" ca="1" si="281"/>
        <v/>
      </c>
      <c r="FH58" s="126" t="str">
        <f ca="1">IFERROR(IF(VLOOKUP(FH$1,$A$7:$C$26,3,0),IF(ISNUMBER(EY58),SUMIFS('Stats Coachs'!$F$3:$F$29,'Stats Coachs'!$C$3:$C$29,VLOOKUP(FH$1,$A$7:$B$26,2,0)),""),""),"")</f>
        <v/>
      </c>
      <c r="FI58" s="83" t="str">
        <f t="shared" ca="1" si="282"/>
        <v/>
      </c>
      <c r="FJ58" s="83" t="str">
        <f t="shared" ca="1" si="282"/>
        <v/>
      </c>
      <c r="FK58" s="83" t="str">
        <f t="shared" ca="1" si="282"/>
        <v/>
      </c>
      <c r="FL58" s="83" t="str">
        <f t="shared" ca="1" si="282"/>
        <v/>
      </c>
      <c r="FM58" s="83" t="str">
        <f t="shared" ca="1" si="282"/>
        <v/>
      </c>
      <c r="FN58" s="83" t="str">
        <f t="shared" ca="1" si="282"/>
        <v/>
      </c>
      <c r="FO58" s="83" t="str">
        <f t="shared" ca="1" si="282"/>
        <v/>
      </c>
      <c r="FP58" s="83" t="str">
        <f t="shared" ca="1" si="282"/>
        <v/>
      </c>
      <c r="FQ58" s="83" t="str">
        <f t="shared" ca="1" si="282"/>
        <v/>
      </c>
      <c r="FR58" s="126" t="str">
        <f ca="1">IFERROR(IF(VLOOKUP(FR$1,$A$7:$C$26,3,0),IF(ISNUMBER(FI58),SUMIFS('Stats Coachs'!$F$3:$F$29,'Stats Coachs'!$C$3:$C$29,VLOOKUP(FR$1,$A$7:$B$26,2,0)),""),""),"")</f>
        <v/>
      </c>
      <c r="FS58" s="83" t="str">
        <f t="shared" ca="1" si="283"/>
        <v/>
      </c>
      <c r="FT58" s="83" t="str">
        <f t="shared" ca="1" si="283"/>
        <v/>
      </c>
      <c r="FU58" s="83" t="str">
        <f t="shared" ca="1" si="283"/>
        <v/>
      </c>
      <c r="FV58" s="83" t="str">
        <f t="shared" ca="1" si="283"/>
        <v/>
      </c>
      <c r="FW58" s="83" t="str">
        <f t="shared" ca="1" si="283"/>
        <v/>
      </c>
      <c r="FX58" s="83" t="str">
        <f t="shared" ca="1" si="283"/>
        <v/>
      </c>
      <c r="FY58" s="83" t="str">
        <f t="shared" ca="1" si="283"/>
        <v/>
      </c>
      <c r="FZ58" s="83" t="str">
        <f t="shared" ca="1" si="283"/>
        <v/>
      </c>
      <c r="GA58" s="83" t="str">
        <f t="shared" ca="1" si="283"/>
        <v/>
      </c>
      <c r="GB58" s="126" t="str">
        <f ca="1">IFERROR(IF(VLOOKUP(GB$1,$A$7:$C$26,3,0),IF(ISNUMBER(FS58),SUMIFS('Stats Coachs'!$F$3:$F$29,'Stats Coachs'!$C$3:$C$29,VLOOKUP(GB$1,$A$7:$B$26,2,0)),""),""),"")</f>
        <v/>
      </c>
      <c r="GC58" s="83" t="str">
        <f t="shared" ca="1" si="284"/>
        <v/>
      </c>
      <c r="GD58" s="83" t="str">
        <f t="shared" ca="1" si="284"/>
        <v/>
      </c>
      <c r="GE58" s="83" t="str">
        <f t="shared" ca="1" si="284"/>
        <v/>
      </c>
      <c r="GF58" s="83" t="str">
        <f t="shared" ca="1" si="284"/>
        <v/>
      </c>
      <c r="GG58" s="83" t="str">
        <f t="shared" ca="1" si="284"/>
        <v/>
      </c>
      <c r="GH58" s="83" t="str">
        <f t="shared" ca="1" si="284"/>
        <v/>
      </c>
      <c r="GI58" s="83" t="str">
        <f t="shared" ca="1" si="284"/>
        <v/>
      </c>
      <c r="GJ58" s="83" t="str">
        <f t="shared" ca="1" si="284"/>
        <v/>
      </c>
      <c r="GK58" s="83" t="str">
        <f t="shared" ca="1" si="284"/>
        <v/>
      </c>
      <c r="GL58" s="126" t="str">
        <f ca="1">IFERROR(IF(VLOOKUP(GL$1,$A$7:$C$26,3,0),IF(ISNUMBER(GC58),SUMIFS('Stats Coachs'!$F$3:$F$29,'Stats Coachs'!$C$3:$C$29,VLOOKUP(GL$1,$A$7:$B$26,2,0)),""),""),"")</f>
        <v/>
      </c>
      <c r="GM58" s="83" t="str">
        <f t="shared" ca="1" si="285"/>
        <v/>
      </c>
      <c r="GN58" s="83" t="str">
        <f t="shared" ca="1" si="285"/>
        <v/>
      </c>
      <c r="GO58" s="83" t="str">
        <f t="shared" ca="1" si="285"/>
        <v/>
      </c>
      <c r="GP58" s="83" t="str">
        <f t="shared" ca="1" si="285"/>
        <v/>
      </c>
      <c r="GQ58" s="83" t="str">
        <f t="shared" ca="1" si="285"/>
        <v/>
      </c>
      <c r="GR58" s="83" t="str">
        <f t="shared" ca="1" si="285"/>
        <v/>
      </c>
      <c r="GS58" s="83" t="str">
        <f t="shared" ca="1" si="285"/>
        <v/>
      </c>
      <c r="GT58" s="83" t="str">
        <f t="shared" ca="1" si="285"/>
        <v/>
      </c>
      <c r="GU58" s="83" t="str">
        <f t="shared" ca="1" si="285"/>
        <v/>
      </c>
      <c r="GV58" s="126" t="str">
        <f ca="1">IFERROR(IF(VLOOKUP(GV$1,$A$7:$C$26,3,0),IF(ISNUMBER(GM58),SUMIFS('Stats Coachs'!$F$3:$F$29,'Stats Coachs'!$C$3:$C$29,VLOOKUP(GV$1,$A$7:$B$26,2,0)),""),""),"")</f>
        <v/>
      </c>
      <c r="GW58" s="83" t="str">
        <f t="shared" ca="1" si="286"/>
        <v/>
      </c>
      <c r="GX58" s="83" t="str">
        <f t="shared" ca="1" si="286"/>
        <v/>
      </c>
      <c r="GY58" s="83" t="str">
        <f t="shared" ca="1" si="286"/>
        <v/>
      </c>
      <c r="GZ58" s="83" t="str">
        <f t="shared" ca="1" si="286"/>
        <v/>
      </c>
      <c r="HA58" s="83" t="str">
        <f t="shared" ca="1" si="286"/>
        <v/>
      </c>
      <c r="HB58" s="83" t="str">
        <f t="shared" ca="1" si="286"/>
        <v/>
      </c>
      <c r="HC58" s="83" t="str">
        <f t="shared" ca="1" si="286"/>
        <v/>
      </c>
      <c r="HD58" s="83" t="str">
        <f t="shared" ca="1" si="286"/>
        <v/>
      </c>
      <c r="HE58" s="83" t="str">
        <f t="shared" ca="1" si="286"/>
        <v/>
      </c>
      <c r="HF58" s="126" t="str">
        <f ca="1">IFERROR(IF(VLOOKUP(HF$1,$A$7:$C$26,3,0),IF(ISNUMBER(GW58),SUMIFS('Stats Coachs'!$F$3:$F$29,'Stats Coachs'!$C$3:$C$29,VLOOKUP(HF$1,$A$7:$B$26,2,0)),""),""),"")</f>
        <v/>
      </c>
      <c r="HG58" s="83" t="str">
        <f t="shared" ca="1" si="287"/>
        <v/>
      </c>
      <c r="HH58" s="83" t="str">
        <f t="shared" ca="1" si="287"/>
        <v/>
      </c>
      <c r="HI58" s="83" t="str">
        <f t="shared" ca="1" si="287"/>
        <v/>
      </c>
      <c r="HJ58" s="83" t="str">
        <f t="shared" ca="1" si="287"/>
        <v/>
      </c>
      <c r="HK58" s="83" t="str">
        <f t="shared" ca="1" si="287"/>
        <v/>
      </c>
      <c r="HL58" s="83" t="str">
        <f t="shared" ca="1" si="287"/>
        <v/>
      </c>
      <c r="HM58" s="83" t="str">
        <f t="shared" ca="1" si="287"/>
        <v/>
      </c>
      <c r="HN58" s="83" t="str">
        <f t="shared" ca="1" si="287"/>
        <v/>
      </c>
      <c r="HO58" s="83" t="str">
        <f t="shared" ca="1" si="287"/>
        <v/>
      </c>
      <c r="HP58" s="126" t="str">
        <f ca="1">IFERROR(IF(VLOOKUP(HP$1,$A$7:$C$26,3,0),IF(ISNUMBER(HG58),SUMIFS('Stats Coachs'!$F$3:$F$29,'Stats Coachs'!$C$3:$C$29,VLOOKUP(HP$1,$A$7:$B$26,2,0)),""),""),"")</f>
        <v/>
      </c>
      <c r="HQ58" s="83" t="str">
        <f t="shared" ca="1" si="288"/>
        <v/>
      </c>
      <c r="HR58" s="83" t="str">
        <f t="shared" ca="1" si="288"/>
        <v/>
      </c>
      <c r="HS58" s="83" t="str">
        <f t="shared" ca="1" si="288"/>
        <v/>
      </c>
      <c r="HT58" s="83" t="str">
        <f t="shared" ca="1" si="288"/>
        <v/>
      </c>
      <c r="HU58" s="83" t="str">
        <f t="shared" ca="1" si="288"/>
        <v/>
      </c>
      <c r="HV58" s="83" t="str">
        <f t="shared" ca="1" si="288"/>
        <v/>
      </c>
      <c r="HW58" s="83" t="str">
        <f t="shared" ca="1" si="288"/>
        <v/>
      </c>
      <c r="HX58" s="83" t="str">
        <f t="shared" ca="1" si="288"/>
        <v/>
      </c>
      <c r="HY58" s="83" t="str">
        <f t="shared" ca="1" si="288"/>
        <v/>
      </c>
      <c r="HZ58" s="126" t="str">
        <f ca="1">IFERROR(IF(VLOOKUP(HZ$1,$A$7:$C$26,3,0),IF(ISNUMBER(HQ58),SUMIFS('Stats Coachs'!$F$3:$F$29,'Stats Coachs'!$C$3:$C$29,VLOOKUP(HZ$1,$A$7:$B$26,2,0)),""),""),"")</f>
        <v/>
      </c>
      <c r="IA58" s="83" t="str">
        <f t="shared" ca="1" si="289"/>
        <v/>
      </c>
      <c r="IB58" s="83" t="str">
        <f t="shared" ca="1" si="289"/>
        <v/>
      </c>
      <c r="IC58" s="83" t="str">
        <f t="shared" ca="1" si="289"/>
        <v/>
      </c>
      <c r="ID58" s="83" t="str">
        <f t="shared" ca="1" si="289"/>
        <v/>
      </c>
      <c r="IE58" s="83" t="str">
        <f t="shared" ca="1" si="289"/>
        <v/>
      </c>
      <c r="IF58" s="83" t="str">
        <f t="shared" ca="1" si="289"/>
        <v/>
      </c>
      <c r="IG58" s="83" t="str">
        <f t="shared" ca="1" si="289"/>
        <v/>
      </c>
      <c r="IH58" s="83" t="str">
        <f t="shared" ca="1" si="289"/>
        <v/>
      </c>
      <c r="II58" s="83" t="str">
        <f t="shared" ca="1" si="289"/>
        <v/>
      </c>
      <c r="IJ58" s="126" t="str">
        <f ca="1">IFERROR(IF(VLOOKUP(IJ$1,$A$7:$C$26,3,0),IF(ISNUMBER(IA58),SUMIFS('Stats Coachs'!$F$3:$F$29,'Stats Coachs'!$C$3:$C$29,VLOOKUP(IJ$1,$A$7:$B$26,2,0)),""),""),"")</f>
        <v/>
      </c>
    </row>
    <row r="59" spans="1:244" x14ac:dyDescent="0.2">
      <c r="E59" s="83">
        <v>56</v>
      </c>
      <c r="F59" s="86" t="str">
        <f t="shared" ca="1" si="247"/>
        <v>Jacob</v>
      </c>
      <c r="G59" s="83">
        <f t="shared" ca="1" si="170"/>
        <v>28</v>
      </c>
      <c r="H59" s="83">
        <f t="shared" ca="1" si="170"/>
        <v>23</v>
      </c>
      <c r="I59" s="83">
        <f t="shared" ca="1" si="170"/>
        <v>5</v>
      </c>
      <c r="J59" s="117">
        <f t="shared" ca="1" si="170"/>
        <v>2115</v>
      </c>
      <c r="K59" s="87">
        <f t="shared" ca="1" si="171"/>
        <v>75.5</v>
      </c>
      <c r="L59" s="83">
        <f t="shared" ca="1" si="172"/>
        <v>5</v>
      </c>
      <c r="M59" s="83">
        <f t="shared" ca="1" si="172"/>
        <v>4</v>
      </c>
      <c r="N59" s="83">
        <f t="shared" ca="1" si="172"/>
        <v>2</v>
      </c>
      <c r="O59" s="83">
        <f t="shared" ca="1" si="172"/>
        <v>0</v>
      </c>
      <c r="P59" s="114">
        <f t="shared" ca="1" si="173"/>
        <v>6.4073226544622428E-2</v>
      </c>
      <c r="Q59" s="83">
        <f t="shared" ca="1" si="174"/>
        <v>3</v>
      </c>
      <c r="R59" s="114">
        <f t="shared" ca="1" si="175"/>
        <v>0.43076923076923079</v>
      </c>
      <c r="T59" s="88">
        <f ca="1">RANK(V59,$V$4:$V$98,0)+COUNTIFS($V$4:$V59,V59)-1</f>
        <v>88</v>
      </c>
      <c r="U59" s="84" t="str">
        <f>Listes!X59</f>
        <v>Laurent</v>
      </c>
      <c r="V59" s="89" cm="1">
        <f t="array" aca="1" ref="V59" ca="1">INDEX($W59:$AG59,$C$2)</f>
        <v>3</v>
      </c>
      <c r="W59" s="83">
        <f t="shared" ca="1" si="245"/>
        <v>3</v>
      </c>
      <c r="X59" s="83">
        <f t="shared" ca="1" si="245"/>
        <v>1</v>
      </c>
      <c r="Y59" s="83">
        <f t="shared" ca="1" si="245"/>
        <v>2</v>
      </c>
      <c r="Z59" s="83">
        <f t="shared" ca="1" si="245"/>
        <v>155</v>
      </c>
      <c r="AA59" s="90">
        <f t="shared" ca="1" si="146"/>
        <v>51.666666666666664</v>
      </c>
      <c r="AB59" s="83">
        <f t="shared" ca="1" si="246"/>
        <v>0</v>
      </c>
      <c r="AC59" s="83">
        <f t="shared" ca="1" si="246"/>
        <v>0</v>
      </c>
      <c r="AD59" s="83">
        <f t="shared" ca="1" si="246"/>
        <v>0</v>
      </c>
      <c r="AE59" s="83">
        <f t="shared" ca="1" si="246"/>
        <v>0</v>
      </c>
      <c r="AF59" s="116">
        <f t="shared" ca="1" si="244"/>
        <v>6.8649885583524023E-3</v>
      </c>
      <c r="AG59" s="85">
        <f t="shared" ca="1" si="178"/>
        <v>1</v>
      </c>
      <c r="AH59" s="126">
        <f t="shared" ca="1" si="179"/>
        <v>20</v>
      </c>
      <c r="AI59" s="83" t="str">
        <f t="shared" ca="1" si="269"/>
        <v/>
      </c>
      <c r="AJ59" s="83" t="str">
        <f t="shared" ca="1" si="269"/>
        <v/>
      </c>
      <c r="AK59" s="83" t="str">
        <f t="shared" ca="1" si="269"/>
        <v/>
      </c>
      <c r="AL59" s="83" t="str">
        <f t="shared" ca="1" si="269"/>
        <v/>
      </c>
      <c r="AM59" s="83" t="str">
        <f t="shared" ca="1" si="269"/>
        <v/>
      </c>
      <c r="AN59" s="83" t="str">
        <f t="shared" ca="1" si="269"/>
        <v/>
      </c>
      <c r="AO59" s="83" t="str">
        <f t="shared" ca="1" si="269"/>
        <v/>
      </c>
      <c r="AP59" s="83" t="str">
        <f t="shared" ca="1" si="269"/>
        <v/>
      </c>
      <c r="AQ59" s="83" t="str">
        <f t="shared" ca="1" si="269"/>
        <v/>
      </c>
      <c r="AR59" s="126" t="str">
        <f ca="1">IFERROR(IF(VLOOKUP(AR$1,$A$6:$C$26,3,0),IF(ISNUMBER(AI59),SUMIFS('Stats Coachs'!$F$2:$F$29,'Stats Coachs'!$C$2:$C$29,VLOOKUP(AR$1,$A$6:$B$26,2,0)),""),""),"")</f>
        <v/>
      </c>
      <c r="AS59" s="83" t="str">
        <f t="shared" ca="1" si="270"/>
        <v/>
      </c>
      <c r="AT59" s="83" t="str">
        <f t="shared" ca="1" si="270"/>
        <v/>
      </c>
      <c r="AU59" s="83" t="str">
        <f t="shared" ca="1" si="270"/>
        <v/>
      </c>
      <c r="AV59" s="83" t="str">
        <f t="shared" ca="1" si="270"/>
        <v/>
      </c>
      <c r="AW59" s="83" t="str">
        <f t="shared" ca="1" si="270"/>
        <v/>
      </c>
      <c r="AX59" s="83" t="str">
        <f t="shared" ca="1" si="270"/>
        <v/>
      </c>
      <c r="AY59" s="83" t="str">
        <f t="shared" ca="1" si="270"/>
        <v/>
      </c>
      <c r="AZ59" s="83" t="str">
        <f t="shared" ca="1" si="270"/>
        <v/>
      </c>
      <c r="BA59" s="83" t="str">
        <f t="shared" ca="1" si="270"/>
        <v/>
      </c>
      <c r="BB59" s="126" t="str">
        <f ca="1">IFERROR(IF(VLOOKUP(BB$1,$A$7:$C$26,3,0),IF(ISNUMBER(AS59),SUMIFS('Stats Coachs'!$F$3:$F$29,'Stats Coachs'!$C$3:$C$29,VLOOKUP(BB$1,$A$7:$B$26,2,0)),""),""),"")</f>
        <v/>
      </c>
      <c r="BC59" s="83" t="str">
        <f t="shared" ca="1" si="271"/>
        <v/>
      </c>
      <c r="BD59" s="83" t="str">
        <f t="shared" ca="1" si="271"/>
        <v/>
      </c>
      <c r="BE59" s="83" t="str">
        <f t="shared" ca="1" si="271"/>
        <v/>
      </c>
      <c r="BF59" s="83" t="str">
        <f t="shared" ca="1" si="271"/>
        <v/>
      </c>
      <c r="BG59" s="83" t="str">
        <f t="shared" ca="1" si="271"/>
        <v/>
      </c>
      <c r="BH59" s="83" t="str">
        <f t="shared" ca="1" si="271"/>
        <v/>
      </c>
      <c r="BI59" s="83" t="str">
        <f t="shared" ca="1" si="271"/>
        <v/>
      </c>
      <c r="BJ59" s="83" t="str">
        <f t="shared" ca="1" si="271"/>
        <v/>
      </c>
      <c r="BK59" s="83" t="str">
        <f t="shared" ca="1" si="271"/>
        <v/>
      </c>
      <c r="BL59" s="126" t="str">
        <f ca="1">IFERROR(IF(VLOOKUP(BL$1,$A$7:$C$26,3,0),IF(ISNUMBER(BC59),SUMIFS('Stats Coachs'!$F$3:$F$29,'Stats Coachs'!$C$3:$C$29,VLOOKUP(BL$1,$A$7:$B$26,2,0)),""),""),"")</f>
        <v/>
      </c>
      <c r="BM59" s="83" t="str">
        <f t="shared" ca="1" si="272"/>
        <v/>
      </c>
      <c r="BN59" s="83" t="str">
        <f t="shared" ca="1" si="272"/>
        <v/>
      </c>
      <c r="BO59" s="83" t="str">
        <f t="shared" ca="1" si="272"/>
        <v/>
      </c>
      <c r="BP59" s="83" t="str">
        <f t="shared" ca="1" si="272"/>
        <v/>
      </c>
      <c r="BQ59" s="83" t="str">
        <f t="shared" ca="1" si="272"/>
        <v/>
      </c>
      <c r="BR59" s="83" t="str">
        <f t="shared" ca="1" si="272"/>
        <v/>
      </c>
      <c r="BS59" s="83" t="str">
        <f t="shared" ca="1" si="272"/>
        <v/>
      </c>
      <c r="BT59" s="83" t="str">
        <f t="shared" ca="1" si="272"/>
        <v/>
      </c>
      <c r="BU59" s="83" t="str">
        <f t="shared" ca="1" si="272"/>
        <v/>
      </c>
      <c r="BV59" s="126" t="str">
        <f ca="1">IFERROR(IF(VLOOKUP(BV$1,$A$7:$C$26,3,0),IF(ISNUMBER(BM59),SUMIFS('Stats Coachs'!$F$3:$F$29,'Stats Coachs'!$C$3:$C$29,VLOOKUP(BV$1,$A$7:$B$26,2,0)),""),""),"")</f>
        <v/>
      </c>
      <c r="BW59" s="83" t="str">
        <f t="shared" ca="1" si="273"/>
        <v/>
      </c>
      <c r="BX59" s="83" t="str">
        <f t="shared" ca="1" si="273"/>
        <v/>
      </c>
      <c r="BY59" s="83" t="str">
        <f t="shared" ca="1" si="273"/>
        <v/>
      </c>
      <c r="BZ59" s="83" t="str">
        <f t="shared" ca="1" si="273"/>
        <v/>
      </c>
      <c r="CA59" s="83" t="str">
        <f t="shared" ca="1" si="273"/>
        <v/>
      </c>
      <c r="CB59" s="83" t="str">
        <f t="shared" ca="1" si="273"/>
        <v/>
      </c>
      <c r="CC59" s="83" t="str">
        <f t="shared" ca="1" si="273"/>
        <v/>
      </c>
      <c r="CD59" s="83" t="str">
        <f t="shared" ca="1" si="273"/>
        <v/>
      </c>
      <c r="CE59" s="83" t="str">
        <f t="shared" ca="1" si="273"/>
        <v/>
      </c>
      <c r="CF59" s="126" t="str">
        <f ca="1">IFERROR(IF(VLOOKUP(CF$1,$A$7:$C$26,3,0),IF(ISNUMBER(BW59),SUMIFS('Stats Coachs'!$F$3:$F$29,'Stats Coachs'!$C$3:$C$29,VLOOKUP(CF$1,$A$7:$B$26,2,0)),""),""),"")</f>
        <v/>
      </c>
      <c r="CG59" s="83" t="str">
        <f t="shared" ca="1" si="274"/>
        <v/>
      </c>
      <c r="CH59" s="83" t="str">
        <f t="shared" ca="1" si="274"/>
        <v/>
      </c>
      <c r="CI59" s="83" t="str">
        <f t="shared" ca="1" si="274"/>
        <v/>
      </c>
      <c r="CJ59" s="83" t="str">
        <f t="shared" ca="1" si="274"/>
        <v/>
      </c>
      <c r="CK59" s="83" t="str">
        <f t="shared" ca="1" si="274"/>
        <v/>
      </c>
      <c r="CL59" s="83" t="str">
        <f t="shared" ca="1" si="274"/>
        <v/>
      </c>
      <c r="CM59" s="83" t="str">
        <f t="shared" ca="1" si="274"/>
        <v/>
      </c>
      <c r="CN59" s="83" t="str">
        <f t="shared" ca="1" si="274"/>
        <v/>
      </c>
      <c r="CO59" s="83" t="str">
        <f t="shared" ca="1" si="274"/>
        <v/>
      </c>
      <c r="CP59" s="126" t="str">
        <f ca="1">IFERROR(IF(VLOOKUP(CP$1,$A$7:$C$26,3,0),IF(ISNUMBER(CG59),SUMIFS('Stats Coachs'!$F$3:$F$29,'Stats Coachs'!$C$3:$C$29,VLOOKUP(CP$1,$A$7:$B$26,2,0)),""),""),"")</f>
        <v/>
      </c>
      <c r="CQ59" s="83" t="str">
        <f t="shared" ca="1" si="275"/>
        <v/>
      </c>
      <c r="CR59" s="83" t="str">
        <f t="shared" ca="1" si="275"/>
        <v/>
      </c>
      <c r="CS59" s="83" t="str">
        <f t="shared" ca="1" si="275"/>
        <v/>
      </c>
      <c r="CT59" s="83" t="str">
        <f t="shared" ca="1" si="275"/>
        <v/>
      </c>
      <c r="CU59" s="83" t="str">
        <f t="shared" ca="1" si="275"/>
        <v/>
      </c>
      <c r="CV59" s="83" t="str">
        <f t="shared" ca="1" si="275"/>
        <v/>
      </c>
      <c r="CW59" s="83" t="str">
        <f t="shared" ca="1" si="275"/>
        <v/>
      </c>
      <c r="CX59" s="83" t="str">
        <f t="shared" ca="1" si="275"/>
        <v/>
      </c>
      <c r="CY59" s="83" t="str">
        <f t="shared" ca="1" si="275"/>
        <v/>
      </c>
      <c r="CZ59" s="126" t="str">
        <f ca="1">IFERROR(IF(VLOOKUP(CZ$1,$A$7:$C$26,3,0),IF(ISNUMBER(CQ59),SUMIFS('Stats Coachs'!$F$3:$F$29,'Stats Coachs'!$C$3:$C$29,VLOOKUP(CZ$1,$A$7:$B$26,2,0)),""),""),"")</f>
        <v/>
      </c>
      <c r="DA59" s="83" t="str">
        <f t="shared" ca="1" si="276"/>
        <v/>
      </c>
      <c r="DB59" s="83" t="str">
        <f t="shared" ca="1" si="276"/>
        <v/>
      </c>
      <c r="DC59" s="83" t="str">
        <f t="shared" ca="1" si="276"/>
        <v/>
      </c>
      <c r="DD59" s="83" t="str">
        <f t="shared" ca="1" si="276"/>
        <v/>
      </c>
      <c r="DE59" s="83" t="str">
        <f t="shared" ca="1" si="276"/>
        <v/>
      </c>
      <c r="DF59" s="83" t="str">
        <f t="shared" ca="1" si="276"/>
        <v/>
      </c>
      <c r="DG59" s="83" t="str">
        <f t="shared" ca="1" si="276"/>
        <v/>
      </c>
      <c r="DH59" s="83" t="str">
        <f t="shared" ca="1" si="276"/>
        <v/>
      </c>
      <c r="DI59" s="83" t="str">
        <f t="shared" ca="1" si="276"/>
        <v/>
      </c>
      <c r="DJ59" s="126" t="str">
        <f ca="1">IFERROR(IF(VLOOKUP(DJ$1,$A$7:$C$26,3,0),IF(ISNUMBER(DA59),SUMIFS('Stats Coachs'!$F$3:$F$29,'Stats Coachs'!$C$3:$C$29,VLOOKUP(DJ$1,$A$7:$B$26,2,0)),""),""),"")</f>
        <v/>
      </c>
      <c r="DK59" s="83" t="str">
        <f t="shared" ca="1" si="277"/>
        <v/>
      </c>
      <c r="DL59" s="83" t="str">
        <f t="shared" ca="1" si="277"/>
        <v/>
      </c>
      <c r="DM59" s="83" t="str">
        <f t="shared" ca="1" si="277"/>
        <v/>
      </c>
      <c r="DN59" s="83" t="str">
        <f t="shared" ca="1" si="277"/>
        <v/>
      </c>
      <c r="DO59" s="83" t="str">
        <f t="shared" ca="1" si="277"/>
        <v/>
      </c>
      <c r="DP59" s="83" t="str">
        <f t="shared" ca="1" si="277"/>
        <v/>
      </c>
      <c r="DQ59" s="83" t="str">
        <f t="shared" ca="1" si="277"/>
        <v/>
      </c>
      <c r="DR59" s="83" t="str">
        <f t="shared" ca="1" si="277"/>
        <v/>
      </c>
      <c r="DS59" s="83" t="str">
        <f t="shared" ca="1" si="277"/>
        <v/>
      </c>
      <c r="DT59" s="126" t="str">
        <f ca="1">IFERROR(IF(VLOOKUP(DT$1,$A$7:$C$26,3,0),IF(ISNUMBER(DK59),SUMIFS('Stats Coachs'!$F$3:$F$29,'Stats Coachs'!$C$3:$C$29,VLOOKUP(DT$1,$A$7:$B$26,2,0)),""),""),"")</f>
        <v/>
      </c>
      <c r="DU59" s="83" t="str">
        <f t="shared" ca="1" si="278"/>
        <v/>
      </c>
      <c r="DV59" s="83" t="str">
        <f t="shared" ca="1" si="278"/>
        <v/>
      </c>
      <c r="DW59" s="83" t="str">
        <f t="shared" ca="1" si="278"/>
        <v/>
      </c>
      <c r="DX59" s="83" t="str">
        <f t="shared" ca="1" si="278"/>
        <v/>
      </c>
      <c r="DY59" s="83" t="str">
        <f t="shared" ca="1" si="278"/>
        <v/>
      </c>
      <c r="DZ59" s="83" t="str">
        <f t="shared" ca="1" si="278"/>
        <v/>
      </c>
      <c r="EA59" s="83" t="str">
        <f t="shared" ca="1" si="278"/>
        <v/>
      </c>
      <c r="EB59" s="83" t="str">
        <f t="shared" ca="1" si="278"/>
        <v/>
      </c>
      <c r="EC59" s="83" t="str">
        <f t="shared" ca="1" si="278"/>
        <v/>
      </c>
      <c r="ED59" s="126" t="str">
        <f ca="1">IFERROR(IF(VLOOKUP(ED$1,$A$7:$C$26,3,0),IF(ISNUMBER(DU59),SUMIFS('Stats Coachs'!$F$3:$F$29,'Stats Coachs'!$C$3:$C$29,VLOOKUP(ED$1,$A$7:$B$26,2,0)),""),""),"")</f>
        <v/>
      </c>
      <c r="EE59" s="83" t="str">
        <f t="shared" ca="1" si="279"/>
        <v/>
      </c>
      <c r="EF59" s="83" t="str">
        <f t="shared" ca="1" si="279"/>
        <v/>
      </c>
      <c r="EG59" s="83" t="str">
        <f t="shared" ca="1" si="279"/>
        <v/>
      </c>
      <c r="EH59" s="83" t="str">
        <f t="shared" ca="1" si="279"/>
        <v/>
      </c>
      <c r="EI59" s="83" t="str">
        <f t="shared" ca="1" si="279"/>
        <v/>
      </c>
      <c r="EJ59" s="83" t="str">
        <f t="shared" ca="1" si="279"/>
        <v/>
      </c>
      <c r="EK59" s="83" t="str">
        <f t="shared" ca="1" si="279"/>
        <v/>
      </c>
      <c r="EL59" s="83" t="str">
        <f t="shared" ca="1" si="279"/>
        <v/>
      </c>
      <c r="EM59" s="83" t="str">
        <f t="shared" ca="1" si="279"/>
        <v/>
      </c>
      <c r="EN59" s="126" t="str">
        <f ca="1">IFERROR(IF(VLOOKUP(EN$1,$A$7:$C$26,3,0),IF(ISNUMBER(EE59),SUMIFS('Stats Coachs'!$F$3:$F$29,'Stats Coachs'!$C$3:$C$29,VLOOKUP(EN$1,$A$7:$B$26,2,0)),""),""),"")</f>
        <v/>
      </c>
      <c r="EO59" s="83" t="str">
        <f t="shared" ca="1" si="280"/>
        <v/>
      </c>
      <c r="EP59" s="83" t="str">
        <f t="shared" ca="1" si="280"/>
        <v/>
      </c>
      <c r="EQ59" s="83" t="str">
        <f t="shared" ca="1" si="280"/>
        <v/>
      </c>
      <c r="ER59" s="83" t="str">
        <f t="shared" ca="1" si="280"/>
        <v/>
      </c>
      <c r="ES59" s="83" t="str">
        <f t="shared" ca="1" si="280"/>
        <v/>
      </c>
      <c r="ET59" s="83" t="str">
        <f t="shared" ca="1" si="280"/>
        <v/>
      </c>
      <c r="EU59" s="83" t="str">
        <f t="shared" ca="1" si="280"/>
        <v/>
      </c>
      <c r="EV59" s="83" t="str">
        <f t="shared" ca="1" si="280"/>
        <v/>
      </c>
      <c r="EW59" s="83" t="str">
        <f t="shared" ca="1" si="280"/>
        <v/>
      </c>
      <c r="EX59" s="126" t="str">
        <f ca="1">IFERROR(IF(VLOOKUP(EX$1,$A$7:$C$26,3,0),IF(ISNUMBER(EO59),SUMIFS('Stats Coachs'!$F$3:$F$29,'Stats Coachs'!$C$3:$C$29,VLOOKUP(EX$1,$A$7:$B$26,2,0)),""),""),"")</f>
        <v/>
      </c>
      <c r="EY59" s="83" t="str">
        <f t="shared" ca="1" si="281"/>
        <v/>
      </c>
      <c r="EZ59" s="83" t="str">
        <f t="shared" ca="1" si="281"/>
        <v/>
      </c>
      <c r="FA59" s="83" t="str">
        <f t="shared" ca="1" si="281"/>
        <v/>
      </c>
      <c r="FB59" s="83" t="str">
        <f t="shared" ca="1" si="281"/>
        <v/>
      </c>
      <c r="FC59" s="83" t="str">
        <f t="shared" ca="1" si="281"/>
        <v/>
      </c>
      <c r="FD59" s="83" t="str">
        <f t="shared" ca="1" si="281"/>
        <v/>
      </c>
      <c r="FE59" s="83" t="str">
        <f t="shared" ca="1" si="281"/>
        <v/>
      </c>
      <c r="FF59" s="83" t="str">
        <f t="shared" ca="1" si="281"/>
        <v/>
      </c>
      <c r="FG59" s="83" t="str">
        <f t="shared" ca="1" si="281"/>
        <v/>
      </c>
      <c r="FH59" s="126" t="str">
        <f ca="1">IFERROR(IF(VLOOKUP(FH$1,$A$7:$C$26,3,0),IF(ISNUMBER(EY59),SUMIFS('Stats Coachs'!$F$3:$F$29,'Stats Coachs'!$C$3:$C$29,VLOOKUP(FH$1,$A$7:$B$26,2,0)),""),""),"")</f>
        <v/>
      </c>
      <c r="FI59" s="83" t="str">
        <f t="shared" ca="1" si="282"/>
        <v/>
      </c>
      <c r="FJ59" s="83" t="str">
        <f t="shared" ca="1" si="282"/>
        <v/>
      </c>
      <c r="FK59" s="83" t="str">
        <f t="shared" ca="1" si="282"/>
        <v/>
      </c>
      <c r="FL59" s="83" t="str">
        <f t="shared" ca="1" si="282"/>
        <v/>
      </c>
      <c r="FM59" s="83" t="str">
        <f t="shared" ca="1" si="282"/>
        <v/>
      </c>
      <c r="FN59" s="83" t="str">
        <f t="shared" ca="1" si="282"/>
        <v/>
      </c>
      <c r="FO59" s="83" t="str">
        <f t="shared" ca="1" si="282"/>
        <v/>
      </c>
      <c r="FP59" s="83" t="str">
        <f t="shared" ca="1" si="282"/>
        <v/>
      </c>
      <c r="FQ59" s="83" t="str">
        <f t="shared" ca="1" si="282"/>
        <v/>
      </c>
      <c r="FR59" s="126" t="str">
        <f ca="1">IFERROR(IF(VLOOKUP(FR$1,$A$7:$C$26,3,0),IF(ISNUMBER(FI59),SUMIFS('Stats Coachs'!$F$3:$F$29,'Stats Coachs'!$C$3:$C$29,VLOOKUP(FR$1,$A$7:$B$26,2,0)),""),""),"")</f>
        <v/>
      </c>
      <c r="FS59" s="83" t="str">
        <f t="shared" ca="1" si="283"/>
        <v/>
      </c>
      <c r="FT59" s="83" t="str">
        <f t="shared" ca="1" si="283"/>
        <v/>
      </c>
      <c r="FU59" s="83" t="str">
        <f t="shared" ca="1" si="283"/>
        <v/>
      </c>
      <c r="FV59" s="83" t="str">
        <f t="shared" ca="1" si="283"/>
        <v/>
      </c>
      <c r="FW59" s="83" t="str">
        <f t="shared" ca="1" si="283"/>
        <v/>
      </c>
      <c r="FX59" s="83" t="str">
        <f t="shared" ca="1" si="283"/>
        <v/>
      </c>
      <c r="FY59" s="83" t="str">
        <f t="shared" ca="1" si="283"/>
        <v/>
      </c>
      <c r="FZ59" s="83" t="str">
        <f t="shared" ca="1" si="283"/>
        <v/>
      </c>
      <c r="GA59" s="83" t="str">
        <f t="shared" ca="1" si="283"/>
        <v/>
      </c>
      <c r="GB59" s="126" t="str">
        <f ca="1">IFERROR(IF(VLOOKUP(GB$1,$A$7:$C$26,3,0),IF(ISNUMBER(FS59),SUMIFS('Stats Coachs'!$F$3:$F$29,'Stats Coachs'!$C$3:$C$29,VLOOKUP(GB$1,$A$7:$B$26,2,0)),""),""),"")</f>
        <v/>
      </c>
      <c r="GC59" s="83" t="str">
        <f t="shared" ca="1" si="284"/>
        <v/>
      </c>
      <c r="GD59" s="83" t="str">
        <f t="shared" ca="1" si="284"/>
        <v/>
      </c>
      <c r="GE59" s="83" t="str">
        <f t="shared" ca="1" si="284"/>
        <v/>
      </c>
      <c r="GF59" s="83" t="str">
        <f t="shared" ca="1" si="284"/>
        <v/>
      </c>
      <c r="GG59" s="83" t="str">
        <f t="shared" ca="1" si="284"/>
        <v/>
      </c>
      <c r="GH59" s="83" t="str">
        <f t="shared" ca="1" si="284"/>
        <v/>
      </c>
      <c r="GI59" s="83" t="str">
        <f t="shared" ca="1" si="284"/>
        <v/>
      </c>
      <c r="GJ59" s="83" t="str">
        <f t="shared" ca="1" si="284"/>
        <v/>
      </c>
      <c r="GK59" s="83" t="str">
        <f t="shared" ca="1" si="284"/>
        <v/>
      </c>
      <c r="GL59" s="126" t="str">
        <f ca="1">IFERROR(IF(VLOOKUP(GL$1,$A$7:$C$26,3,0),IF(ISNUMBER(GC59),SUMIFS('Stats Coachs'!$F$3:$F$29,'Stats Coachs'!$C$3:$C$29,VLOOKUP(GL$1,$A$7:$B$26,2,0)),""),""),"")</f>
        <v/>
      </c>
      <c r="GM59" s="83" t="str">
        <f t="shared" ca="1" si="285"/>
        <v/>
      </c>
      <c r="GN59" s="83" t="str">
        <f t="shared" ca="1" si="285"/>
        <v/>
      </c>
      <c r="GO59" s="83" t="str">
        <f t="shared" ca="1" si="285"/>
        <v/>
      </c>
      <c r="GP59" s="83" t="str">
        <f t="shared" ca="1" si="285"/>
        <v/>
      </c>
      <c r="GQ59" s="83" t="str">
        <f t="shared" ca="1" si="285"/>
        <v/>
      </c>
      <c r="GR59" s="83" t="str">
        <f t="shared" ca="1" si="285"/>
        <v/>
      </c>
      <c r="GS59" s="83" t="str">
        <f t="shared" ca="1" si="285"/>
        <v/>
      </c>
      <c r="GT59" s="83" t="str">
        <f t="shared" ca="1" si="285"/>
        <v/>
      </c>
      <c r="GU59" s="83" t="str">
        <f t="shared" ca="1" si="285"/>
        <v/>
      </c>
      <c r="GV59" s="126" t="str">
        <f ca="1">IFERROR(IF(VLOOKUP(GV$1,$A$7:$C$26,3,0),IF(ISNUMBER(GM59),SUMIFS('Stats Coachs'!$F$3:$F$29,'Stats Coachs'!$C$3:$C$29,VLOOKUP(GV$1,$A$7:$B$26,2,0)),""),""),"")</f>
        <v/>
      </c>
      <c r="GW59" s="83" t="str">
        <f t="shared" ca="1" si="286"/>
        <v/>
      </c>
      <c r="GX59" s="83" t="str">
        <f t="shared" ca="1" si="286"/>
        <v/>
      </c>
      <c r="GY59" s="83" t="str">
        <f t="shared" ca="1" si="286"/>
        <v/>
      </c>
      <c r="GZ59" s="83" t="str">
        <f t="shared" ca="1" si="286"/>
        <v/>
      </c>
      <c r="HA59" s="83" t="str">
        <f t="shared" ca="1" si="286"/>
        <v/>
      </c>
      <c r="HB59" s="83" t="str">
        <f t="shared" ca="1" si="286"/>
        <v/>
      </c>
      <c r="HC59" s="83" t="str">
        <f t="shared" ca="1" si="286"/>
        <v/>
      </c>
      <c r="HD59" s="83" t="str">
        <f t="shared" ca="1" si="286"/>
        <v/>
      </c>
      <c r="HE59" s="83" t="str">
        <f t="shared" ca="1" si="286"/>
        <v/>
      </c>
      <c r="HF59" s="126" t="str">
        <f ca="1">IFERROR(IF(VLOOKUP(HF$1,$A$7:$C$26,3,0),IF(ISNUMBER(GW59),SUMIFS('Stats Coachs'!$F$3:$F$29,'Stats Coachs'!$C$3:$C$29,VLOOKUP(HF$1,$A$7:$B$26,2,0)),""),""),"")</f>
        <v/>
      </c>
      <c r="HG59" s="83" t="str">
        <f t="shared" ca="1" si="287"/>
        <v/>
      </c>
      <c r="HH59" s="83" t="str">
        <f t="shared" ca="1" si="287"/>
        <v/>
      </c>
      <c r="HI59" s="83" t="str">
        <f t="shared" ca="1" si="287"/>
        <v/>
      </c>
      <c r="HJ59" s="83" t="str">
        <f t="shared" ca="1" si="287"/>
        <v/>
      </c>
      <c r="HK59" s="83" t="str">
        <f t="shared" ca="1" si="287"/>
        <v/>
      </c>
      <c r="HL59" s="83" t="str">
        <f t="shared" ca="1" si="287"/>
        <v/>
      </c>
      <c r="HM59" s="83" t="str">
        <f t="shared" ca="1" si="287"/>
        <v/>
      </c>
      <c r="HN59" s="83" t="str">
        <f t="shared" ca="1" si="287"/>
        <v/>
      </c>
      <c r="HO59" s="83" t="str">
        <f t="shared" ca="1" si="287"/>
        <v/>
      </c>
      <c r="HP59" s="126" t="str">
        <f ca="1">IFERROR(IF(VLOOKUP(HP$1,$A$7:$C$26,3,0),IF(ISNUMBER(HG59),SUMIFS('Stats Coachs'!$F$3:$F$29,'Stats Coachs'!$C$3:$C$29,VLOOKUP(HP$1,$A$7:$B$26,2,0)),""),""),"")</f>
        <v/>
      </c>
      <c r="HQ59" s="83">
        <f t="shared" ca="1" si="288"/>
        <v>3</v>
      </c>
      <c r="HR59" s="83">
        <f t="shared" ca="1" si="288"/>
        <v>1</v>
      </c>
      <c r="HS59" s="83">
        <f t="shared" ca="1" si="288"/>
        <v>2</v>
      </c>
      <c r="HT59" s="83">
        <f t="shared" ca="1" si="288"/>
        <v>155</v>
      </c>
      <c r="HU59" s="83">
        <f t="shared" ca="1" si="288"/>
        <v>52</v>
      </c>
      <c r="HV59" s="83">
        <f t="shared" ca="1" si="288"/>
        <v>0</v>
      </c>
      <c r="HW59" s="83">
        <f t="shared" ca="1" si="288"/>
        <v>0</v>
      </c>
      <c r="HX59" s="83">
        <f t="shared" ca="1" si="288"/>
        <v>0</v>
      </c>
      <c r="HY59" s="83">
        <f t="shared" ca="1" si="288"/>
        <v>0</v>
      </c>
      <c r="HZ59" s="126">
        <f ca="1">IFERROR(IF(VLOOKUP(HZ$1,$A$7:$C$26,3,0),IF(ISNUMBER(HQ59),SUMIFS('Stats Coachs'!$F$3:$F$29,'Stats Coachs'!$C$3:$C$29,VLOOKUP(HZ$1,$A$7:$B$26,2,0)),""),""),"")</f>
        <v>20</v>
      </c>
      <c r="IA59" s="83" t="str">
        <f t="shared" ca="1" si="289"/>
        <v/>
      </c>
      <c r="IB59" s="83" t="str">
        <f t="shared" ca="1" si="289"/>
        <v/>
      </c>
      <c r="IC59" s="83" t="str">
        <f t="shared" ca="1" si="289"/>
        <v/>
      </c>
      <c r="ID59" s="83" t="str">
        <f t="shared" ca="1" si="289"/>
        <v/>
      </c>
      <c r="IE59" s="83" t="str">
        <f t="shared" ca="1" si="289"/>
        <v/>
      </c>
      <c r="IF59" s="83" t="str">
        <f t="shared" ca="1" si="289"/>
        <v/>
      </c>
      <c r="IG59" s="83" t="str">
        <f t="shared" ca="1" si="289"/>
        <v/>
      </c>
      <c r="IH59" s="83" t="str">
        <f t="shared" ca="1" si="289"/>
        <v/>
      </c>
      <c r="II59" s="83" t="str">
        <f t="shared" ca="1" si="289"/>
        <v/>
      </c>
      <c r="IJ59" s="126" t="str">
        <f ca="1">IFERROR(IF(VLOOKUP(IJ$1,$A$7:$C$26,3,0),IF(ISNUMBER(IA59),SUMIFS('Stats Coachs'!$F$3:$F$29,'Stats Coachs'!$C$3:$C$29,VLOOKUP(IJ$1,$A$7:$B$26,2,0)),""),""),"")</f>
        <v/>
      </c>
    </row>
    <row r="60" spans="1:244" x14ac:dyDescent="0.2">
      <c r="E60" s="83">
        <v>57</v>
      </c>
      <c r="F60" s="86" t="str">
        <f t="shared" ca="1" si="247"/>
        <v>Rachid</v>
      </c>
      <c r="G60" s="83">
        <f t="shared" ca="1" si="170"/>
        <v>28</v>
      </c>
      <c r="H60" s="83">
        <f t="shared" ca="1" si="170"/>
        <v>23</v>
      </c>
      <c r="I60" s="83">
        <f t="shared" ca="1" si="170"/>
        <v>5</v>
      </c>
      <c r="J60" s="117">
        <f t="shared" ca="1" si="170"/>
        <v>2070</v>
      </c>
      <c r="K60" s="87">
        <f t="shared" ca="1" si="171"/>
        <v>74</v>
      </c>
      <c r="L60" s="83">
        <f t="shared" ca="1" si="172"/>
        <v>3</v>
      </c>
      <c r="M60" s="83">
        <f t="shared" ca="1" si="172"/>
        <v>1</v>
      </c>
      <c r="N60" s="83">
        <f t="shared" ca="1" si="172"/>
        <v>3</v>
      </c>
      <c r="O60" s="83">
        <f t="shared" ca="1" si="172"/>
        <v>0</v>
      </c>
      <c r="P60" s="114">
        <f t="shared" ca="1" si="173"/>
        <v>6.4073226544622428E-2</v>
      </c>
      <c r="Q60" s="83">
        <f t="shared" ca="1" si="174"/>
        <v>3</v>
      </c>
      <c r="R60" s="114">
        <f t="shared" ca="1" si="175"/>
        <v>0.41791044776119401</v>
      </c>
      <c r="T60" s="88">
        <f ca="1">RANK(V60,$V$4:$V$98,0)+COUNTIFS($V$4:$V60,V60)-1</f>
        <v>68</v>
      </c>
      <c r="U60" s="84" t="str">
        <f>Listes!X60</f>
        <v>Léo</v>
      </c>
      <c r="V60" s="89" cm="1">
        <f t="array" aca="1" ref="V60" ca="1">INDEX($W60:$AG60,$C$2)</f>
        <v>12</v>
      </c>
      <c r="W60" s="83">
        <f t="shared" ca="1" si="245"/>
        <v>12</v>
      </c>
      <c r="X60" s="83">
        <f t="shared" ca="1" si="245"/>
        <v>12</v>
      </c>
      <c r="Y60" s="83">
        <f t="shared" ca="1" si="245"/>
        <v>0</v>
      </c>
      <c r="Z60" s="83">
        <f t="shared" ca="1" si="245"/>
        <v>1080</v>
      </c>
      <c r="AA60" s="90">
        <f t="shared" ca="1" si="146"/>
        <v>90</v>
      </c>
      <c r="AB60" s="83">
        <f t="shared" ca="1" si="246"/>
        <v>0</v>
      </c>
      <c r="AC60" s="83">
        <f t="shared" ca="1" si="246"/>
        <v>0</v>
      </c>
      <c r="AD60" s="83">
        <f t="shared" ca="1" si="246"/>
        <v>0</v>
      </c>
      <c r="AE60" s="83">
        <f t="shared" ca="1" si="246"/>
        <v>0</v>
      </c>
      <c r="AF60" s="116">
        <f t="shared" ca="1" si="244"/>
        <v>2.7459954233409609E-2</v>
      </c>
      <c r="AG60" s="85">
        <f t="shared" ca="1" si="178"/>
        <v>4</v>
      </c>
      <c r="AH60" s="126">
        <f t="shared" ca="1" si="179"/>
        <v>78</v>
      </c>
      <c r="AI60" s="83" t="str">
        <f t="shared" ca="1" si="269"/>
        <v/>
      </c>
      <c r="AJ60" s="83" t="str">
        <f t="shared" ca="1" si="269"/>
        <v/>
      </c>
      <c r="AK60" s="83" t="str">
        <f t="shared" ca="1" si="269"/>
        <v/>
      </c>
      <c r="AL60" s="83" t="str">
        <f t="shared" ca="1" si="269"/>
        <v/>
      </c>
      <c r="AM60" s="83" t="str">
        <f t="shared" ca="1" si="269"/>
        <v/>
      </c>
      <c r="AN60" s="83" t="str">
        <f t="shared" ca="1" si="269"/>
        <v/>
      </c>
      <c r="AO60" s="83" t="str">
        <f t="shared" ca="1" si="269"/>
        <v/>
      </c>
      <c r="AP60" s="83" t="str">
        <f t="shared" ca="1" si="269"/>
        <v/>
      </c>
      <c r="AQ60" s="83" t="str">
        <f t="shared" ca="1" si="269"/>
        <v/>
      </c>
      <c r="AR60" s="126" t="str">
        <f ca="1">IFERROR(IF(VLOOKUP(AR$1,$A$6:$C$26,3,0),IF(ISNUMBER(AI60),SUMIFS('Stats Coachs'!$F$2:$F$29,'Stats Coachs'!$C$2:$C$29,VLOOKUP(AR$1,$A$6:$B$26,2,0)),""),""),"")</f>
        <v/>
      </c>
      <c r="AS60" s="83" t="str">
        <f t="shared" ca="1" si="270"/>
        <v/>
      </c>
      <c r="AT60" s="83" t="str">
        <f t="shared" ca="1" si="270"/>
        <v/>
      </c>
      <c r="AU60" s="83" t="str">
        <f t="shared" ca="1" si="270"/>
        <v/>
      </c>
      <c r="AV60" s="83" t="str">
        <f t="shared" ca="1" si="270"/>
        <v/>
      </c>
      <c r="AW60" s="83" t="str">
        <f t="shared" ca="1" si="270"/>
        <v/>
      </c>
      <c r="AX60" s="83" t="str">
        <f t="shared" ca="1" si="270"/>
        <v/>
      </c>
      <c r="AY60" s="83" t="str">
        <f t="shared" ca="1" si="270"/>
        <v/>
      </c>
      <c r="AZ60" s="83" t="str">
        <f t="shared" ca="1" si="270"/>
        <v/>
      </c>
      <c r="BA60" s="83" t="str">
        <f t="shared" ca="1" si="270"/>
        <v/>
      </c>
      <c r="BB60" s="126" t="str">
        <f ca="1">IFERROR(IF(VLOOKUP(BB$1,$A$7:$C$26,3,0),IF(ISNUMBER(AS60),SUMIFS('Stats Coachs'!$F$3:$F$29,'Stats Coachs'!$C$3:$C$29,VLOOKUP(BB$1,$A$7:$B$26,2,0)),""),""),"")</f>
        <v/>
      </c>
      <c r="BC60" s="83" t="str">
        <f t="shared" ca="1" si="271"/>
        <v/>
      </c>
      <c r="BD60" s="83" t="str">
        <f t="shared" ca="1" si="271"/>
        <v/>
      </c>
      <c r="BE60" s="83" t="str">
        <f t="shared" ca="1" si="271"/>
        <v/>
      </c>
      <c r="BF60" s="83" t="str">
        <f t="shared" ca="1" si="271"/>
        <v/>
      </c>
      <c r="BG60" s="83" t="str">
        <f t="shared" ca="1" si="271"/>
        <v/>
      </c>
      <c r="BH60" s="83" t="str">
        <f t="shared" ca="1" si="271"/>
        <v/>
      </c>
      <c r="BI60" s="83" t="str">
        <f t="shared" ca="1" si="271"/>
        <v/>
      </c>
      <c r="BJ60" s="83" t="str">
        <f t="shared" ca="1" si="271"/>
        <v/>
      </c>
      <c r="BK60" s="83" t="str">
        <f t="shared" ca="1" si="271"/>
        <v/>
      </c>
      <c r="BL60" s="126" t="str">
        <f ca="1">IFERROR(IF(VLOOKUP(BL$1,$A$7:$C$26,3,0),IF(ISNUMBER(BC60),SUMIFS('Stats Coachs'!$F$3:$F$29,'Stats Coachs'!$C$3:$C$29,VLOOKUP(BL$1,$A$7:$B$26,2,0)),""),""),"")</f>
        <v/>
      </c>
      <c r="BM60" s="83" t="str">
        <f t="shared" ca="1" si="272"/>
        <v/>
      </c>
      <c r="BN60" s="83" t="str">
        <f t="shared" ca="1" si="272"/>
        <v/>
      </c>
      <c r="BO60" s="83" t="str">
        <f t="shared" ca="1" si="272"/>
        <v/>
      </c>
      <c r="BP60" s="83" t="str">
        <f t="shared" ca="1" si="272"/>
        <v/>
      </c>
      <c r="BQ60" s="83" t="str">
        <f t="shared" ca="1" si="272"/>
        <v/>
      </c>
      <c r="BR60" s="83" t="str">
        <f t="shared" ca="1" si="272"/>
        <v/>
      </c>
      <c r="BS60" s="83" t="str">
        <f t="shared" ca="1" si="272"/>
        <v/>
      </c>
      <c r="BT60" s="83" t="str">
        <f t="shared" ca="1" si="272"/>
        <v/>
      </c>
      <c r="BU60" s="83" t="str">
        <f t="shared" ca="1" si="272"/>
        <v/>
      </c>
      <c r="BV60" s="126" t="str">
        <f ca="1">IFERROR(IF(VLOOKUP(BV$1,$A$7:$C$26,3,0),IF(ISNUMBER(BM60),SUMIFS('Stats Coachs'!$F$3:$F$29,'Stats Coachs'!$C$3:$C$29,VLOOKUP(BV$1,$A$7:$B$26,2,0)),""),""),"")</f>
        <v/>
      </c>
      <c r="BW60" s="83" t="str">
        <f t="shared" ca="1" si="273"/>
        <v/>
      </c>
      <c r="BX60" s="83" t="str">
        <f t="shared" ca="1" si="273"/>
        <v/>
      </c>
      <c r="BY60" s="83" t="str">
        <f t="shared" ca="1" si="273"/>
        <v/>
      </c>
      <c r="BZ60" s="83" t="str">
        <f t="shared" ca="1" si="273"/>
        <v/>
      </c>
      <c r="CA60" s="83" t="str">
        <f t="shared" ca="1" si="273"/>
        <v/>
      </c>
      <c r="CB60" s="83" t="str">
        <f t="shared" ca="1" si="273"/>
        <v/>
      </c>
      <c r="CC60" s="83" t="str">
        <f t="shared" ca="1" si="273"/>
        <v/>
      </c>
      <c r="CD60" s="83" t="str">
        <f t="shared" ca="1" si="273"/>
        <v/>
      </c>
      <c r="CE60" s="83" t="str">
        <f t="shared" ca="1" si="273"/>
        <v/>
      </c>
      <c r="CF60" s="126" t="str">
        <f ca="1">IFERROR(IF(VLOOKUP(CF$1,$A$7:$C$26,3,0),IF(ISNUMBER(BW60),SUMIFS('Stats Coachs'!$F$3:$F$29,'Stats Coachs'!$C$3:$C$29,VLOOKUP(CF$1,$A$7:$B$26,2,0)),""),""),"")</f>
        <v/>
      </c>
      <c r="CG60" s="83" t="str">
        <f t="shared" ca="1" si="274"/>
        <v/>
      </c>
      <c r="CH60" s="83" t="str">
        <f t="shared" ca="1" si="274"/>
        <v/>
      </c>
      <c r="CI60" s="83" t="str">
        <f t="shared" ca="1" si="274"/>
        <v/>
      </c>
      <c r="CJ60" s="83" t="str">
        <f t="shared" ca="1" si="274"/>
        <v/>
      </c>
      <c r="CK60" s="83" t="str">
        <f t="shared" ca="1" si="274"/>
        <v/>
      </c>
      <c r="CL60" s="83" t="str">
        <f t="shared" ca="1" si="274"/>
        <v/>
      </c>
      <c r="CM60" s="83" t="str">
        <f t="shared" ca="1" si="274"/>
        <v/>
      </c>
      <c r="CN60" s="83" t="str">
        <f t="shared" ca="1" si="274"/>
        <v/>
      </c>
      <c r="CO60" s="83" t="str">
        <f t="shared" ca="1" si="274"/>
        <v/>
      </c>
      <c r="CP60" s="126" t="str">
        <f ca="1">IFERROR(IF(VLOOKUP(CP$1,$A$7:$C$26,3,0),IF(ISNUMBER(CG60),SUMIFS('Stats Coachs'!$F$3:$F$29,'Stats Coachs'!$C$3:$C$29,VLOOKUP(CP$1,$A$7:$B$26,2,0)),""),""),"")</f>
        <v/>
      </c>
      <c r="CQ60" s="83" t="str">
        <f t="shared" ca="1" si="275"/>
        <v/>
      </c>
      <c r="CR60" s="83" t="str">
        <f t="shared" ca="1" si="275"/>
        <v/>
      </c>
      <c r="CS60" s="83" t="str">
        <f t="shared" ca="1" si="275"/>
        <v/>
      </c>
      <c r="CT60" s="83" t="str">
        <f t="shared" ca="1" si="275"/>
        <v/>
      </c>
      <c r="CU60" s="83" t="str">
        <f t="shared" ca="1" si="275"/>
        <v/>
      </c>
      <c r="CV60" s="83" t="str">
        <f t="shared" ca="1" si="275"/>
        <v/>
      </c>
      <c r="CW60" s="83" t="str">
        <f t="shared" ca="1" si="275"/>
        <v/>
      </c>
      <c r="CX60" s="83" t="str">
        <f t="shared" ca="1" si="275"/>
        <v/>
      </c>
      <c r="CY60" s="83" t="str">
        <f t="shared" ca="1" si="275"/>
        <v/>
      </c>
      <c r="CZ60" s="126" t="str">
        <f ca="1">IFERROR(IF(VLOOKUP(CZ$1,$A$7:$C$26,3,0),IF(ISNUMBER(CQ60),SUMIFS('Stats Coachs'!$F$3:$F$29,'Stats Coachs'!$C$3:$C$29,VLOOKUP(CZ$1,$A$7:$B$26,2,0)),""),""),"")</f>
        <v/>
      </c>
      <c r="DA60" s="83" t="str">
        <f t="shared" ca="1" si="276"/>
        <v/>
      </c>
      <c r="DB60" s="83" t="str">
        <f t="shared" ca="1" si="276"/>
        <v/>
      </c>
      <c r="DC60" s="83" t="str">
        <f t="shared" ca="1" si="276"/>
        <v/>
      </c>
      <c r="DD60" s="83" t="str">
        <f t="shared" ca="1" si="276"/>
        <v/>
      </c>
      <c r="DE60" s="83" t="str">
        <f t="shared" ca="1" si="276"/>
        <v/>
      </c>
      <c r="DF60" s="83" t="str">
        <f t="shared" ca="1" si="276"/>
        <v/>
      </c>
      <c r="DG60" s="83" t="str">
        <f t="shared" ca="1" si="276"/>
        <v/>
      </c>
      <c r="DH60" s="83" t="str">
        <f t="shared" ca="1" si="276"/>
        <v/>
      </c>
      <c r="DI60" s="83" t="str">
        <f t="shared" ca="1" si="276"/>
        <v/>
      </c>
      <c r="DJ60" s="126" t="str">
        <f ca="1">IFERROR(IF(VLOOKUP(DJ$1,$A$7:$C$26,3,0),IF(ISNUMBER(DA60),SUMIFS('Stats Coachs'!$F$3:$F$29,'Stats Coachs'!$C$3:$C$29,VLOOKUP(DJ$1,$A$7:$B$26,2,0)),""),""),"")</f>
        <v/>
      </c>
      <c r="DK60" s="83" t="str">
        <f t="shared" ca="1" si="277"/>
        <v/>
      </c>
      <c r="DL60" s="83" t="str">
        <f t="shared" ca="1" si="277"/>
        <v/>
      </c>
      <c r="DM60" s="83" t="str">
        <f t="shared" ca="1" si="277"/>
        <v/>
      </c>
      <c r="DN60" s="83" t="str">
        <f t="shared" ca="1" si="277"/>
        <v/>
      </c>
      <c r="DO60" s="83" t="str">
        <f t="shared" ca="1" si="277"/>
        <v/>
      </c>
      <c r="DP60" s="83" t="str">
        <f t="shared" ca="1" si="277"/>
        <v/>
      </c>
      <c r="DQ60" s="83" t="str">
        <f t="shared" ca="1" si="277"/>
        <v/>
      </c>
      <c r="DR60" s="83" t="str">
        <f t="shared" ca="1" si="277"/>
        <v/>
      </c>
      <c r="DS60" s="83" t="str">
        <f t="shared" ca="1" si="277"/>
        <v/>
      </c>
      <c r="DT60" s="126" t="str">
        <f ca="1">IFERROR(IF(VLOOKUP(DT$1,$A$7:$C$26,3,0),IF(ISNUMBER(DK60),SUMIFS('Stats Coachs'!$F$3:$F$29,'Stats Coachs'!$C$3:$C$29,VLOOKUP(DT$1,$A$7:$B$26,2,0)),""),""),"")</f>
        <v/>
      </c>
      <c r="DU60" s="83" t="str">
        <f t="shared" ca="1" si="278"/>
        <v/>
      </c>
      <c r="DV60" s="83" t="str">
        <f t="shared" ca="1" si="278"/>
        <v/>
      </c>
      <c r="DW60" s="83" t="str">
        <f t="shared" ca="1" si="278"/>
        <v/>
      </c>
      <c r="DX60" s="83" t="str">
        <f t="shared" ca="1" si="278"/>
        <v/>
      </c>
      <c r="DY60" s="83" t="str">
        <f t="shared" ca="1" si="278"/>
        <v/>
      </c>
      <c r="DZ60" s="83" t="str">
        <f t="shared" ca="1" si="278"/>
        <v/>
      </c>
      <c r="EA60" s="83" t="str">
        <f t="shared" ca="1" si="278"/>
        <v/>
      </c>
      <c r="EB60" s="83" t="str">
        <f t="shared" ca="1" si="278"/>
        <v/>
      </c>
      <c r="EC60" s="83" t="str">
        <f t="shared" ca="1" si="278"/>
        <v/>
      </c>
      <c r="ED60" s="126" t="str">
        <f ca="1">IFERROR(IF(VLOOKUP(ED$1,$A$7:$C$26,3,0),IF(ISNUMBER(DU60),SUMIFS('Stats Coachs'!$F$3:$F$29,'Stats Coachs'!$C$3:$C$29,VLOOKUP(ED$1,$A$7:$B$26,2,0)),""),""),"")</f>
        <v/>
      </c>
      <c r="EE60" s="83" t="str">
        <f t="shared" ca="1" si="279"/>
        <v/>
      </c>
      <c r="EF60" s="83" t="str">
        <f t="shared" ca="1" si="279"/>
        <v/>
      </c>
      <c r="EG60" s="83" t="str">
        <f t="shared" ca="1" si="279"/>
        <v/>
      </c>
      <c r="EH60" s="83" t="str">
        <f t="shared" ca="1" si="279"/>
        <v/>
      </c>
      <c r="EI60" s="83" t="str">
        <f t="shared" ca="1" si="279"/>
        <v/>
      </c>
      <c r="EJ60" s="83" t="str">
        <f t="shared" ca="1" si="279"/>
        <v/>
      </c>
      <c r="EK60" s="83" t="str">
        <f t="shared" ca="1" si="279"/>
        <v/>
      </c>
      <c r="EL60" s="83" t="str">
        <f t="shared" ca="1" si="279"/>
        <v/>
      </c>
      <c r="EM60" s="83" t="str">
        <f t="shared" ca="1" si="279"/>
        <v/>
      </c>
      <c r="EN60" s="126" t="str">
        <f ca="1">IFERROR(IF(VLOOKUP(EN$1,$A$7:$C$26,3,0),IF(ISNUMBER(EE60),SUMIFS('Stats Coachs'!$F$3:$F$29,'Stats Coachs'!$C$3:$C$29,VLOOKUP(EN$1,$A$7:$B$26,2,0)),""),""),"")</f>
        <v/>
      </c>
      <c r="EO60" s="83" t="str">
        <f t="shared" ca="1" si="280"/>
        <v/>
      </c>
      <c r="EP60" s="83" t="str">
        <f t="shared" ca="1" si="280"/>
        <v/>
      </c>
      <c r="EQ60" s="83" t="str">
        <f t="shared" ca="1" si="280"/>
        <v/>
      </c>
      <c r="ER60" s="83" t="str">
        <f t="shared" ca="1" si="280"/>
        <v/>
      </c>
      <c r="ES60" s="83" t="str">
        <f t="shared" ca="1" si="280"/>
        <v/>
      </c>
      <c r="ET60" s="83" t="str">
        <f t="shared" ca="1" si="280"/>
        <v/>
      </c>
      <c r="EU60" s="83" t="str">
        <f t="shared" ca="1" si="280"/>
        <v/>
      </c>
      <c r="EV60" s="83" t="str">
        <f t="shared" ca="1" si="280"/>
        <v/>
      </c>
      <c r="EW60" s="83" t="str">
        <f t="shared" ca="1" si="280"/>
        <v/>
      </c>
      <c r="EX60" s="126" t="str">
        <f ca="1">IFERROR(IF(VLOOKUP(EX$1,$A$7:$C$26,3,0),IF(ISNUMBER(EO60),SUMIFS('Stats Coachs'!$F$3:$F$29,'Stats Coachs'!$C$3:$C$29,VLOOKUP(EX$1,$A$7:$B$26,2,0)),""),""),"")</f>
        <v/>
      </c>
      <c r="EY60" s="83" t="str">
        <f t="shared" ca="1" si="281"/>
        <v/>
      </c>
      <c r="EZ60" s="83" t="str">
        <f t="shared" ca="1" si="281"/>
        <v/>
      </c>
      <c r="FA60" s="83" t="str">
        <f t="shared" ca="1" si="281"/>
        <v/>
      </c>
      <c r="FB60" s="83" t="str">
        <f t="shared" ca="1" si="281"/>
        <v/>
      </c>
      <c r="FC60" s="83" t="str">
        <f t="shared" ca="1" si="281"/>
        <v/>
      </c>
      <c r="FD60" s="83" t="str">
        <f t="shared" ca="1" si="281"/>
        <v/>
      </c>
      <c r="FE60" s="83" t="str">
        <f t="shared" ca="1" si="281"/>
        <v/>
      </c>
      <c r="FF60" s="83" t="str">
        <f t="shared" ca="1" si="281"/>
        <v/>
      </c>
      <c r="FG60" s="83" t="str">
        <f t="shared" ca="1" si="281"/>
        <v/>
      </c>
      <c r="FH60" s="126" t="str">
        <f ca="1">IFERROR(IF(VLOOKUP(FH$1,$A$7:$C$26,3,0),IF(ISNUMBER(EY60),SUMIFS('Stats Coachs'!$F$3:$F$29,'Stats Coachs'!$C$3:$C$29,VLOOKUP(FH$1,$A$7:$B$26,2,0)),""),""),"")</f>
        <v/>
      </c>
      <c r="FI60" s="83" t="str">
        <f t="shared" ca="1" si="282"/>
        <v/>
      </c>
      <c r="FJ60" s="83" t="str">
        <f t="shared" ca="1" si="282"/>
        <v/>
      </c>
      <c r="FK60" s="83" t="str">
        <f t="shared" ca="1" si="282"/>
        <v/>
      </c>
      <c r="FL60" s="83" t="str">
        <f t="shared" ca="1" si="282"/>
        <v/>
      </c>
      <c r="FM60" s="83" t="str">
        <f t="shared" ca="1" si="282"/>
        <v/>
      </c>
      <c r="FN60" s="83" t="str">
        <f t="shared" ca="1" si="282"/>
        <v/>
      </c>
      <c r="FO60" s="83" t="str">
        <f t="shared" ca="1" si="282"/>
        <v/>
      </c>
      <c r="FP60" s="83" t="str">
        <f t="shared" ca="1" si="282"/>
        <v/>
      </c>
      <c r="FQ60" s="83" t="str">
        <f t="shared" ca="1" si="282"/>
        <v/>
      </c>
      <c r="FR60" s="126" t="str">
        <f ca="1">IFERROR(IF(VLOOKUP(FR$1,$A$7:$C$26,3,0),IF(ISNUMBER(FI60),SUMIFS('Stats Coachs'!$F$3:$F$29,'Stats Coachs'!$C$3:$C$29,VLOOKUP(FR$1,$A$7:$B$26,2,0)),""),""),"")</f>
        <v/>
      </c>
      <c r="FS60" s="83" t="str">
        <f t="shared" ca="1" si="283"/>
        <v/>
      </c>
      <c r="FT60" s="83" t="str">
        <f t="shared" ca="1" si="283"/>
        <v/>
      </c>
      <c r="FU60" s="83" t="str">
        <f t="shared" ca="1" si="283"/>
        <v/>
      </c>
      <c r="FV60" s="83" t="str">
        <f t="shared" ca="1" si="283"/>
        <v/>
      </c>
      <c r="FW60" s="83" t="str">
        <f t="shared" ca="1" si="283"/>
        <v/>
      </c>
      <c r="FX60" s="83" t="str">
        <f t="shared" ca="1" si="283"/>
        <v/>
      </c>
      <c r="FY60" s="83" t="str">
        <f t="shared" ca="1" si="283"/>
        <v/>
      </c>
      <c r="FZ60" s="83" t="str">
        <f t="shared" ca="1" si="283"/>
        <v/>
      </c>
      <c r="GA60" s="83" t="str">
        <f t="shared" ca="1" si="283"/>
        <v/>
      </c>
      <c r="GB60" s="126" t="str">
        <f ca="1">IFERROR(IF(VLOOKUP(GB$1,$A$7:$C$26,3,0),IF(ISNUMBER(FS60),SUMIFS('Stats Coachs'!$F$3:$F$29,'Stats Coachs'!$C$3:$C$29,VLOOKUP(GB$1,$A$7:$B$26,2,0)),""),""),"")</f>
        <v/>
      </c>
      <c r="GC60" s="83" t="str">
        <f t="shared" ca="1" si="284"/>
        <v/>
      </c>
      <c r="GD60" s="83" t="str">
        <f t="shared" ca="1" si="284"/>
        <v/>
      </c>
      <c r="GE60" s="83" t="str">
        <f t="shared" ca="1" si="284"/>
        <v/>
      </c>
      <c r="GF60" s="83" t="str">
        <f t="shared" ca="1" si="284"/>
        <v/>
      </c>
      <c r="GG60" s="83" t="str">
        <f t="shared" ca="1" si="284"/>
        <v/>
      </c>
      <c r="GH60" s="83" t="str">
        <f t="shared" ca="1" si="284"/>
        <v/>
      </c>
      <c r="GI60" s="83" t="str">
        <f t="shared" ca="1" si="284"/>
        <v/>
      </c>
      <c r="GJ60" s="83" t="str">
        <f t="shared" ca="1" si="284"/>
        <v/>
      </c>
      <c r="GK60" s="83" t="str">
        <f t="shared" ca="1" si="284"/>
        <v/>
      </c>
      <c r="GL60" s="126" t="str">
        <f ca="1">IFERROR(IF(VLOOKUP(GL$1,$A$7:$C$26,3,0),IF(ISNUMBER(GC60),SUMIFS('Stats Coachs'!$F$3:$F$29,'Stats Coachs'!$C$3:$C$29,VLOOKUP(GL$1,$A$7:$B$26,2,0)),""),""),"")</f>
        <v/>
      </c>
      <c r="GM60" s="83" t="str">
        <f t="shared" ca="1" si="285"/>
        <v/>
      </c>
      <c r="GN60" s="83" t="str">
        <f t="shared" ca="1" si="285"/>
        <v/>
      </c>
      <c r="GO60" s="83" t="str">
        <f t="shared" ca="1" si="285"/>
        <v/>
      </c>
      <c r="GP60" s="83" t="str">
        <f t="shared" ca="1" si="285"/>
        <v/>
      </c>
      <c r="GQ60" s="83" t="str">
        <f t="shared" ca="1" si="285"/>
        <v/>
      </c>
      <c r="GR60" s="83" t="str">
        <f t="shared" ca="1" si="285"/>
        <v/>
      </c>
      <c r="GS60" s="83" t="str">
        <f t="shared" ca="1" si="285"/>
        <v/>
      </c>
      <c r="GT60" s="83" t="str">
        <f t="shared" ca="1" si="285"/>
        <v/>
      </c>
      <c r="GU60" s="83" t="str">
        <f t="shared" ca="1" si="285"/>
        <v/>
      </c>
      <c r="GV60" s="126" t="str">
        <f ca="1">IFERROR(IF(VLOOKUP(GV$1,$A$7:$C$26,3,0),IF(ISNUMBER(GM60),SUMIFS('Stats Coachs'!$F$3:$F$29,'Stats Coachs'!$C$3:$C$29,VLOOKUP(GV$1,$A$7:$B$26,2,0)),""),""),"")</f>
        <v/>
      </c>
      <c r="GW60" s="83">
        <f t="shared" ca="1" si="286"/>
        <v>3</v>
      </c>
      <c r="GX60" s="83">
        <f t="shared" ca="1" si="286"/>
        <v>3</v>
      </c>
      <c r="GY60" s="83">
        <f t="shared" ca="1" si="286"/>
        <v>0</v>
      </c>
      <c r="GZ60" s="83">
        <f t="shared" ca="1" si="286"/>
        <v>270</v>
      </c>
      <c r="HA60" s="83">
        <f t="shared" ca="1" si="286"/>
        <v>90</v>
      </c>
      <c r="HB60" s="83">
        <f t="shared" ca="1" si="286"/>
        <v>0</v>
      </c>
      <c r="HC60" s="83">
        <f t="shared" ca="1" si="286"/>
        <v>0</v>
      </c>
      <c r="HD60" s="83">
        <f t="shared" ca="1" si="286"/>
        <v>0</v>
      </c>
      <c r="HE60" s="83">
        <f t="shared" ca="1" si="286"/>
        <v>0</v>
      </c>
      <c r="HF60" s="126">
        <f ca="1">IFERROR(IF(VLOOKUP(HF$1,$A$7:$C$26,3,0),IF(ISNUMBER(GW60),SUMIFS('Stats Coachs'!$F$3:$F$29,'Stats Coachs'!$C$3:$C$29,VLOOKUP(HF$1,$A$7:$B$26,2,0)),""),""),"")</f>
        <v>21</v>
      </c>
      <c r="HG60" s="83">
        <f t="shared" ca="1" si="287"/>
        <v>2</v>
      </c>
      <c r="HH60" s="83">
        <f t="shared" ca="1" si="287"/>
        <v>2</v>
      </c>
      <c r="HI60" s="83">
        <f t="shared" ca="1" si="287"/>
        <v>0</v>
      </c>
      <c r="HJ60" s="83">
        <f t="shared" ca="1" si="287"/>
        <v>180</v>
      </c>
      <c r="HK60" s="83">
        <f t="shared" ca="1" si="287"/>
        <v>90</v>
      </c>
      <c r="HL60" s="83">
        <f t="shared" ca="1" si="287"/>
        <v>0</v>
      </c>
      <c r="HM60" s="83">
        <f t="shared" ca="1" si="287"/>
        <v>0</v>
      </c>
      <c r="HN60" s="83">
        <f t="shared" ca="1" si="287"/>
        <v>0</v>
      </c>
      <c r="HO60" s="83">
        <f t="shared" ca="1" si="287"/>
        <v>0</v>
      </c>
      <c r="HP60" s="126">
        <f ca="1">IFERROR(IF(VLOOKUP(HP$1,$A$7:$C$26,3,0),IF(ISNUMBER(HG60),SUMIFS('Stats Coachs'!$F$3:$F$29,'Stats Coachs'!$C$3:$C$29,VLOOKUP(HP$1,$A$7:$B$26,2,0)),""),""),"")</f>
        <v>19</v>
      </c>
      <c r="HQ60" s="83">
        <f t="shared" ca="1" si="288"/>
        <v>1</v>
      </c>
      <c r="HR60" s="83">
        <f t="shared" ca="1" si="288"/>
        <v>1</v>
      </c>
      <c r="HS60" s="83">
        <f t="shared" ca="1" si="288"/>
        <v>0</v>
      </c>
      <c r="HT60" s="83">
        <f t="shared" ca="1" si="288"/>
        <v>90</v>
      </c>
      <c r="HU60" s="83">
        <f t="shared" ca="1" si="288"/>
        <v>90</v>
      </c>
      <c r="HV60" s="83">
        <f t="shared" ca="1" si="288"/>
        <v>0</v>
      </c>
      <c r="HW60" s="83">
        <f t="shared" ca="1" si="288"/>
        <v>0</v>
      </c>
      <c r="HX60" s="83">
        <f t="shared" ca="1" si="288"/>
        <v>0</v>
      </c>
      <c r="HY60" s="83">
        <f t="shared" ca="1" si="288"/>
        <v>0</v>
      </c>
      <c r="HZ60" s="126">
        <f ca="1">IFERROR(IF(VLOOKUP(HZ$1,$A$7:$C$26,3,0),IF(ISNUMBER(HQ60),SUMIFS('Stats Coachs'!$F$3:$F$29,'Stats Coachs'!$C$3:$C$29,VLOOKUP(HZ$1,$A$7:$B$26,2,0)),""),""),"")</f>
        <v>20</v>
      </c>
      <c r="IA60" s="83">
        <f t="shared" ca="1" si="289"/>
        <v>6</v>
      </c>
      <c r="IB60" s="83">
        <f t="shared" ca="1" si="289"/>
        <v>6</v>
      </c>
      <c r="IC60" s="83">
        <f t="shared" ca="1" si="289"/>
        <v>0</v>
      </c>
      <c r="ID60" s="83">
        <f t="shared" ca="1" si="289"/>
        <v>540</v>
      </c>
      <c r="IE60" s="83">
        <f t="shared" ca="1" si="289"/>
        <v>90</v>
      </c>
      <c r="IF60" s="83">
        <f t="shared" ca="1" si="289"/>
        <v>0</v>
      </c>
      <c r="IG60" s="83">
        <f t="shared" ca="1" si="289"/>
        <v>0</v>
      </c>
      <c r="IH60" s="83">
        <f t="shared" ca="1" si="289"/>
        <v>0</v>
      </c>
      <c r="II60" s="83">
        <f t="shared" ca="1" si="289"/>
        <v>0</v>
      </c>
      <c r="IJ60" s="126">
        <f ca="1">IFERROR(IF(VLOOKUP(IJ$1,$A$7:$C$26,3,0),IF(ISNUMBER(IA60),SUMIFS('Stats Coachs'!$F$3:$F$29,'Stats Coachs'!$C$3:$C$29,VLOOKUP(IJ$1,$A$7:$B$26,2,0)),""),""),"")</f>
        <v>18</v>
      </c>
    </row>
    <row r="61" spans="1:244" x14ac:dyDescent="0.2">
      <c r="E61" s="83">
        <v>58</v>
      </c>
      <c r="F61" s="86" t="str">
        <f t="shared" ca="1" si="247"/>
        <v>Mounim</v>
      </c>
      <c r="G61" s="83">
        <f t="shared" ca="1" si="170"/>
        <v>25</v>
      </c>
      <c r="H61" s="83">
        <f t="shared" ca="1" si="170"/>
        <v>11</v>
      </c>
      <c r="I61" s="83">
        <f t="shared" ca="1" si="170"/>
        <v>14</v>
      </c>
      <c r="J61" s="117">
        <f t="shared" ca="1" si="170"/>
        <v>1305</v>
      </c>
      <c r="K61" s="87">
        <f t="shared" ca="1" si="171"/>
        <v>52</v>
      </c>
      <c r="L61" s="83">
        <f t="shared" ca="1" si="172"/>
        <v>1</v>
      </c>
      <c r="M61" s="83">
        <f t="shared" ca="1" si="172"/>
        <v>0</v>
      </c>
      <c r="N61" s="83">
        <f t="shared" ca="1" si="172"/>
        <v>0</v>
      </c>
      <c r="O61" s="83">
        <f t="shared" ca="1" si="172"/>
        <v>0</v>
      </c>
      <c r="P61" s="114">
        <f t="shared" ca="1" si="173"/>
        <v>5.7208237986270026E-2</v>
      </c>
      <c r="Q61" s="83">
        <f t="shared" ca="1" si="174"/>
        <v>3</v>
      </c>
      <c r="R61" s="114">
        <f t="shared" ca="1" si="175"/>
        <v>0.37878787878787878</v>
      </c>
      <c r="T61" s="88">
        <f ca="1">RANK(V61,$V$4:$V$98,0)+COUNTIFS($V$4:$V61,V61)-1</f>
        <v>48</v>
      </c>
      <c r="U61" s="84" t="str">
        <f>Listes!X61</f>
        <v>Leonid</v>
      </c>
      <c r="V61" s="89" cm="1">
        <f t="array" aca="1" ref="V61" ca="1">INDEX($W61:$AG61,$C$2)</f>
        <v>45</v>
      </c>
      <c r="W61" s="83">
        <f t="shared" ca="1" si="245"/>
        <v>45</v>
      </c>
      <c r="X61" s="83">
        <f t="shared" ca="1" si="245"/>
        <v>35</v>
      </c>
      <c r="Y61" s="83">
        <f t="shared" ca="1" si="245"/>
        <v>10</v>
      </c>
      <c r="Z61" s="83">
        <f t="shared" ca="1" si="245"/>
        <v>2995</v>
      </c>
      <c r="AA61" s="90">
        <f t="shared" ca="1" si="146"/>
        <v>66.555555555555557</v>
      </c>
      <c r="AB61" s="83">
        <f t="shared" ca="1" si="246"/>
        <v>9</v>
      </c>
      <c r="AC61" s="83">
        <f t="shared" ca="1" si="246"/>
        <v>15</v>
      </c>
      <c r="AD61" s="83">
        <f t="shared" ca="1" si="246"/>
        <v>0</v>
      </c>
      <c r="AE61" s="83">
        <f t="shared" ca="1" si="246"/>
        <v>0</v>
      </c>
      <c r="AF61" s="116">
        <f t="shared" ca="1" si="244"/>
        <v>0.10297482837528604</v>
      </c>
      <c r="AG61" s="85">
        <f t="shared" ca="1" si="178"/>
        <v>3</v>
      </c>
      <c r="AH61" s="126">
        <f t="shared" ca="1" si="179"/>
        <v>67</v>
      </c>
      <c r="AI61" s="83">
        <f t="shared" ca="1" si="269"/>
        <v>11</v>
      </c>
      <c r="AJ61" s="83">
        <f t="shared" ca="1" si="269"/>
        <v>10</v>
      </c>
      <c r="AK61" s="83">
        <f t="shared" ca="1" si="269"/>
        <v>1</v>
      </c>
      <c r="AL61" s="83">
        <f t="shared" ca="1" si="269"/>
        <v>810</v>
      </c>
      <c r="AM61" s="83" t="str">
        <f t="shared" ca="1" si="269"/>
        <v>73.5</v>
      </c>
      <c r="AN61" s="83">
        <f t="shared" ca="1" si="269"/>
        <v>1</v>
      </c>
      <c r="AO61" s="83">
        <f t="shared" ca="1" si="269"/>
        <v>3</v>
      </c>
      <c r="AP61" s="83">
        <f t="shared" ca="1" si="269"/>
        <v>0</v>
      </c>
      <c r="AQ61" s="83">
        <f t="shared" ca="1" si="269"/>
        <v>0</v>
      </c>
      <c r="AR61" s="126">
        <f ca="1">IFERROR(IF(VLOOKUP(AR$1,$A$6:$C$26,3,0),IF(ISNUMBER(AI61),SUMIFS('Stats Coachs'!$F$2:$F$29,'Stats Coachs'!$C$2:$C$29,VLOOKUP(AR$1,$A$6:$B$26,2,0)),""),""),"")</f>
        <v>20</v>
      </c>
      <c r="AS61" s="83">
        <f t="shared" ca="1" si="270"/>
        <v>21</v>
      </c>
      <c r="AT61" s="83">
        <f t="shared" ca="1" si="270"/>
        <v>17</v>
      </c>
      <c r="AU61" s="83">
        <f t="shared" ca="1" si="270"/>
        <v>4</v>
      </c>
      <c r="AV61" s="83">
        <f t="shared" ca="1" si="270"/>
        <v>1370</v>
      </c>
      <c r="AW61" s="83">
        <f t="shared" ca="1" si="270"/>
        <v>65</v>
      </c>
      <c r="AX61" s="83">
        <f t="shared" ca="1" si="270"/>
        <v>7</v>
      </c>
      <c r="AY61" s="83">
        <f t="shared" ca="1" si="270"/>
        <v>9</v>
      </c>
      <c r="AZ61" s="83">
        <f t="shared" ca="1" si="270"/>
        <v>0</v>
      </c>
      <c r="BA61" s="83">
        <f t="shared" ca="1" si="270"/>
        <v>0</v>
      </c>
      <c r="BB61" s="126">
        <f ca="1">IFERROR(IF(VLOOKUP(BB$1,$A$7:$C$26,3,0),IF(ISNUMBER(AS61),SUMIFS('Stats Coachs'!$F$3:$F$29,'Stats Coachs'!$C$3:$C$29,VLOOKUP(BB$1,$A$7:$B$26,2,0)),""),""),"")</f>
        <v>25</v>
      </c>
      <c r="BC61" s="83">
        <f t="shared" ca="1" si="271"/>
        <v>13</v>
      </c>
      <c r="BD61" s="83">
        <f t="shared" ca="1" si="271"/>
        <v>8</v>
      </c>
      <c r="BE61" s="83">
        <f t="shared" ca="1" si="271"/>
        <v>5</v>
      </c>
      <c r="BF61" s="83">
        <f t="shared" ca="1" si="271"/>
        <v>815</v>
      </c>
      <c r="BG61" s="83">
        <f t="shared" ca="1" si="271"/>
        <v>62.5</v>
      </c>
      <c r="BH61" s="83">
        <f t="shared" ca="1" si="271"/>
        <v>1</v>
      </c>
      <c r="BI61" s="83">
        <f t="shared" ca="1" si="271"/>
        <v>3</v>
      </c>
      <c r="BJ61" s="83">
        <f t="shared" ca="1" si="271"/>
        <v>0</v>
      </c>
      <c r="BK61" s="83">
        <f t="shared" ca="1" si="271"/>
        <v>0</v>
      </c>
      <c r="BL61" s="126">
        <f ca="1">IFERROR(IF(VLOOKUP(BL$1,$A$7:$C$26,3,0),IF(ISNUMBER(BC61),SUMIFS('Stats Coachs'!$F$3:$F$29,'Stats Coachs'!$C$3:$C$29,VLOOKUP(BL$1,$A$7:$B$26,2,0)),""),""),"")</f>
        <v>22</v>
      </c>
      <c r="BM61" s="83" t="str">
        <f t="shared" ca="1" si="272"/>
        <v/>
      </c>
      <c r="BN61" s="83" t="str">
        <f t="shared" ca="1" si="272"/>
        <v/>
      </c>
      <c r="BO61" s="83" t="str">
        <f t="shared" ca="1" si="272"/>
        <v/>
      </c>
      <c r="BP61" s="83" t="str">
        <f t="shared" ca="1" si="272"/>
        <v/>
      </c>
      <c r="BQ61" s="83" t="str">
        <f t="shared" ca="1" si="272"/>
        <v/>
      </c>
      <c r="BR61" s="83" t="str">
        <f t="shared" ca="1" si="272"/>
        <v/>
      </c>
      <c r="BS61" s="83" t="str">
        <f t="shared" ca="1" si="272"/>
        <v/>
      </c>
      <c r="BT61" s="83" t="str">
        <f t="shared" ca="1" si="272"/>
        <v/>
      </c>
      <c r="BU61" s="83" t="str">
        <f t="shared" ca="1" si="272"/>
        <v/>
      </c>
      <c r="BV61" s="126" t="str">
        <f ca="1">IFERROR(IF(VLOOKUP(BV$1,$A$7:$C$26,3,0),IF(ISNUMBER(BM61),SUMIFS('Stats Coachs'!$F$3:$F$29,'Stats Coachs'!$C$3:$C$29,VLOOKUP(BV$1,$A$7:$B$26,2,0)),""),""),"")</f>
        <v/>
      </c>
      <c r="BW61" s="83" t="str">
        <f t="shared" ca="1" si="273"/>
        <v/>
      </c>
      <c r="BX61" s="83" t="str">
        <f t="shared" ca="1" si="273"/>
        <v/>
      </c>
      <c r="BY61" s="83" t="str">
        <f t="shared" ca="1" si="273"/>
        <v/>
      </c>
      <c r="BZ61" s="83" t="str">
        <f t="shared" ca="1" si="273"/>
        <v/>
      </c>
      <c r="CA61" s="83" t="str">
        <f t="shared" ca="1" si="273"/>
        <v/>
      </c>
      <c r="CB61" s="83" t="str">
        <f t="shared" ca="1" si="273"/>
        <v/>
      </c>
      <c r="CC61" s="83" t="str">
        <f t="shared" ca="1" si="273"/>
        <v/>
      </c>
      <c r="CD61" s="83" t="str">
        <f t="shared" ca="1" si="273"/>
        <v/>
      </c>
      <c r="CE61" s="83" t="str">
        <f t="shared" ca="1" si="273"/>
        <v/>
      </c>
      <c r="CF61" s="126" t="str">
        <f ca="1">IFERROR(IF(VLOOKUP(CF$1,$A$7:$C$26,3,0),IF(ISNUMBER(BW61),SUMIFS('Stats Coachs'!$F$3:$F$29,'Stats Coachs'!$C$3:$C$29,VLOOKUP(CF$1,$A$7:$B$26,2,0)),""),""),"")</f>
        <v/>
      </c>
      <c r="CG61" s="83" t="str">
        <f t="shared" ca="1" si="274"/>
        <v/>
      </c>
      <c r="CH61" s="83" t="str">
        <f t="shared" ca="1" si="274"/>
        <v/>
      </c>
      <c r="CI61" s="83" t="str">
        <f t="shared" ca="1" si="274"/>
        <v/>
      </c>
      <c r="CJ61" s="83" t="str">
        <f t="shared" ca="1" si="274"/>
        <v/>
      </c>
      <c r="CK61" s="83" t="str">
        <f t="shared" ca="1" si="274"/>
        <v/>
      </c>
      <c r="CL61" s="83" t="str">
        <f t="shared" ca="1" si="274"/>
        <v/>
      </c>
      <c r="CM61" s="83" t="str">
        <f t="shared" ca="1" si="274"/>
        <v/>
      </c>
      <c r="CN61" s="83" t="str">
        <f t="shared" ca="1" si="274"/>
        <v/>
      </c>
      <c r="CO61" s="83" t="str">
        <f t="shared" ca="1" si="274"/>
        <v/>
      </c>
      <c r="CP61" s="126" t="str">
        <f ca="1">IFERROR(IF(VLOOKUP(CP$1,$A$7:$C$26,3,0),IF(ISNUMBER(CG61),SUMIFS('Stats Coachs'!$F$3:$F$29,'Stats Coachs'!$C$3:$C$29,VLOOKUP(CP$1,$A$7:$B$26,2,0)),""),""),"")</f>
        <v/>
      </c>
      <c r="CQ61" s="83" t="str">
        <f t="shared" ca="1" si="275"/>
        <v/>
      </c>
      <c r="CR61" s="83" t="str">
        <f t="shared" ca="1" si="275"/>
        <v/>
      </c>
      <c r="CS61" s="83" t="str">
        <f t="shared" ca="1" si="275"/>
        <v/>
      </c>
      <c r="CT61" s="83" t="str">
        <f t="shared" ca="1" si="275"/>
        <v/>
      </c>
      <c r="CU61" s="83" t="str">
        <f t="shared" ca="1" si="275"/>
        <v/>
      </c>
      <c r="CV61" s="83" t="str">
        <f t="shared" ca="1" si="275"/>
        <v/>
      </c>
      <c r="CW61" s="83" t="str">
        <f t="shared" ca="1" si="275"/>
        <v/>
      </c>
      <c r="CX61" s="83" t="str">
        <f t="shared" ca="1" si="275"/>
        <v/>
      </c>
      <c r="CY61" s="83" t="str">
        <f t="shared" ca="1" si="275"/>
        <v/>
      </c>
      <c r="CZ61" s="126" t="str">
        <f ca="1">IFERROR(IF(VLOOKUP(CZ$1,$A$7:$C$26,3,0),IF(ISNUMBER(CQ61),SUMIFS('Stats Coachs'!$F$3:$F$29,'Stats Coachs'!$C$3:$C$29,VLOOKUP(CZ$1,$A$7:$B$26,2,0)),""),""),"")</f>
        <v/>
      </c>
      <c r="DA61" s="83" t="str">
        <f t="shared" ca="1" si="276"/>
        <v/>
      </c>
      <c r="DB61" s="83" t="str">
        <f t="shared" ca="1" si="276"/>
        <v/>
      </c>
      <c r="DC61" s="83" t="str">
        <f t="shared" ca="1" si="276"/>
        <v/>
      </c>
      <c r="DD61" s="83" t="str">
        <f t="shared" ca="1" si="276"/>
        <v/>
      </c>
      <c r="DE61" s="83" t="str">
        <f t="shared" ca="1" si="276"/>
        <v/>
      </c>
      <c r="DF61" s="83" t="str">
        <f t="shared" ca="1" si="276"/>
        <v/>
      </c>
      <c r="DG61" s="83" t="str">
        <f t="shared" ca="1" si="276"/>
        <v/>
      </c>
      <c r="DH61" s="83" t="str">
        <f t="shared" ca="1" si="276"/>
        <v/>
      </c>
      <c r="DI61" s="83" t="str">
        <f t="shared" ca="1" si="276"/>
        <v/>
      </c>
      <c r="DJ61" s="126" t="str">
        <f ca="1">IFERROR(IF(VLOOKUP(DJ$1,$A$7:$C$26,3,0),IF(ISNUMBER(DA61),SUMIFS('Stats Coachs'!$F$3:$F$29,'Stats Coachs'!$C$3:$C$29,VLOOKUP(DJ$1,$A$7:$B$26,2,0)),""),""),"")</f>
        <v/>
      </c>
      <c r="DK61" s="83" t="str">
        <f t="shared" ca="1" si="277"/>
        <v/>
      </c>
      <c r="DL61" s="83" t="str">
        <f t="shared" ca="1" si="277"/>
        <v/>
      </c>
      <c r="DM61" s="83" t="str">
        <f t="shared" ca="1" si="277"/>
        <v/>
      </c>
      <c r="DN61" s="83" t="str">
        <f t="shared" ca="1" si="277"/>
        <v/>
      </c>
      <c r="DO61" s="83" t="str">
        <f t="shared" ca="1" si="277"/>
        <v/>
      </c>
      <c r="DP61" s="83" t="str">
        <f t="shared" ca="1" si="277"/>
        <v/>
      </c>
      <c r="DQ61" s="83" t="str">
        <f t="shared" ca="1" si="277"/>
        <v/>
      </c>
      <c r="DR61" s="83" t="str">
        <f t="shared" ca="1" si="277"/>
        <v/>
      </c>
      <c r="DS61" s="83" t="str">
        <f t="shared" ca="1" si="277"/>
        <v/>
      </c>
      <c r="DT61" s="126" t="str">
        <f ca="1">IFERROR(IF(VLOOKUP(DT$1,$A$7:$C$26,3,0),IF(ISNUMBER(DK61),SUMIFS('Stats Coachs'!$F$3:$F$29,'Stats Coachs'!$C$3:$C$29,VLOOKUP(DT$1,$A$7:$B$26,2,0)),""),""),"")</f>
        <v/>
      </c>
      <c r="DU61" s="83" t="str">
        <f t="shared" ca="1" si="278"/>
        <v/>
      </c>
      <c r="DV61" s="83" t="str">
        <f t="shared" ca="1" si="278"/>
        <v/>
      </c>
      <c r="DW61" s="83" t="str">
        <f t="shared" ca="1" si="278"/>
        <v/>
      </c>
      <c r="DX61" s="83" t="str">
        <f t="shared" ca="1" si="278"/>
        <v/>
      </c>
      <c r="DY61" s="83" t="str">
        <f t="shared" ca="1" si="278"/>
        <v/>
      </c>
      <c r="DZ61" s="83" t="str">
        <f t="shared" ca="1" si="278"/>
        <v/>
      </c>
      <c r="EA61" s="83" t="str">
        <f t="shared" ca="1" si="278"/>
        <v/>
      </c>
      <c r="EB61" s="83" t="str">
        <f t="shared" ca="1" si="278"/>
        <v/>
      </c>
      <c r="EC61" s="83" t="str">
        <f t="shared" ca="1" si="278"/>
        <v/>
      </c>
      <c r="ED61" s="126" t="str">
        <f ca="1">IFERROR(IF(VLOOKUP(ED$1,$A$7:$C$26,3,0),IF(ISNUMBER(DU61),SUMIFS('Stats Coachs'!$F$3:$F$29,'Stats Coachs'!$C$3:$C$29,VLOOKUP(ED$1,$A$7:$B$26,2,0)),""),""),"")</f>
        <v/>
      </c>
      <c r="EE61" s="83" t="str">
        <f t="shared" ca="1" si="279"/>
        <v/>
      </c>
      <c r="EF61" s="83" t="str">
        <f t="shared" ca="1" si="279"/>
        <v/>
      </c>
      <c r="EG61" s="83" t="str">
        <f t="shared" ca="1" si="279"/>
        <v/>
      </c>
      <c r="EH61" s="83" t="str">
        <f t="shared" ca="1" si="279"/>
        <v/>
      </c>
      <c r="EI61" s="83" t="str">
        <f t="shared" ca="1" si="279"/>
        <v/>
      </c>
      <c r="EJ61" s="83" t="str">
        <f t="shared" ca="1" si="279"/>
        <v/>
      </c>
      <c r="EK61" s="83" t="str">
        <f t="shared" ca="1" si="279"/>
        <v/>
      </c>
      <c r="EL61" s="83" t="str">
        <f t="shared" ca="1" si="279"/>
        <v/>
      </c>
      <c r="EM61" s="83" t="str">
        <f t="shared" ca="1" si="279"/>
        <v/>
      </c>
      <c r="EN61" s="126" t="str">
        <f ca="1">IFERROR(IF(VLOOKUP(EN$1,$A$7:$C$26,3,0),IF(ISNUMBER(EE61),SUMIFS('Stats Coachs'!$F$3:$F$29,'Stats Coachs'!$C$3:$C$29,VLOOKUP(EN$1,$A$7:$B$26,2,0)),""),""),"")</f>
        <v/>
      </c>
      <c r="EO61" s="83" t="str">
        <f t="shared" ca="1" si="280"/>
        <v/>
      </c>
      <c r="EP61" s="83" t="str">
        <f t="shared" ca="1" si="280"/>
        <v/>
      </c>
      <c r="EQ61" s="83" t="str">
        <f t="shared" ca="1" si="280"/>
        <v/>
      </c>
      <c r="ER61" s="83" t="str">
        <f t="shared" ca="1" si="280"/>
        <v/>
      </c>
      <c r="ES61" s="83" t="str">
        <f t="shared" ca="1" si="280"/>
        <v/>
      </c>
      <c r="ET61" s="83" t="str">
        <f t="shared" ca="1" si="280"/>
        <v/>
      </c>
      <c r="EU61" s="83" t="str">
        <f t="shared" ca="1" si="280"/>
        <v/>
      </c>
      <c r="EV61" s="83" t="str">
        <f t="shared" ca="1" si="280"/>
        <v/>
      </c>
      <c r="EW61" s="83" t="str">
        <f t="shared" ca="1" si="280"/>
        <v/>
      </c>
      <c r="EX61" s="126" t="str">
        <f ca="1">IFERROR(IF(VLOOKUP(EX$1,$A$7:$C$26,3,0),IF(ISNUMBER(EO61),SUMIFS('Stats Coachs'!$F$3:$F$29,'Stats Coachs'!$C$3:$C$29,VLOOKUP(EX$1,$A$7:$B$26,2,0)),""),""),"")</f>
        <v/>
      </c>
      <c r="EY61" s="83" t="str">
        <f t="shared" ca="1" si="281"/>
        <v/>
      </c>
      <c r="EZ61" s="83" t="str">
        <f t="shared" ca="1" si="281"/>
        <v/>
      </c>
      <c r="FA61" s="83" t="str">
        <f t="shared" ca="1" si="281"/>
        <v/>
      </c>
      <c r="FB61" s="83" t="str">
        <f t="shared" ca="1" si="281"/>
        <v/>
      </c>
      <c r="FC61" s="83" t="str">
        <f t="shared" ca="1" si="281"/>
        <v/>
      </c>
      <c r="FD61" s="83" t="str">
        <f t="shared" ca="1" si="281"/>
        <v/>
      </c>
      <c r="FE61" s="83" t="str">
        <f t="shared" ca="1" si="281"/>
        <v/>
      </c>
      <c r="FF61" s="83" t="str">
        <f t="shared" ca="1" si="281"/>
        <v/>
      </c>
      <c r="FG61" s="83" t="str">
        <f t="shared" ca="1" si="281"/>
        <v/>
      </c>
      <c r="FH61" s="126" t="str">
        <f ca="1">IFERROR(IF(VLOOKUP(FH$1,$A$7:$C$26,3,0),IF(ISNUMBER(EY61),SUMIFS('Stats Coachs'!$F$3:$F$29,'Stats Coachs'!$C$3:$C$29,VLOOKUP(FH$1,$A$7:$B$26,2,0)),""),""),"")</f>
        <v/>
      </c>
      <c r="FI61" s="83" t="str">
        <f t="shared" ca="1" si="282"/>
        <v/>
      </c>
      <c r="FJ61" s="83" t="str">
        <f t="shared" ca="1" si="282"/>
        <v/>
      </c>
      <c r="FK61" s="83" t="str">
        <f t="shared" ca="1" si="282"/>
        <v/>
      </c>
      <c r="FL61" s="83" t="str">
        <f t="shared" ca="1" si="282"/>
        <v/>
      </c>
      <c r="FM61" s="83" t="str">
        <f t="shared" ca="1" si="282"/>
        <v/>
      </c>
      <c r="FN61" s="83" t="str">
        <f t="shared" ca="1" si="282"/>
        <v/>
      </c>
      <c r="FO61" s="83" t="str">
        <f t="shared" ca="1" si="282"/>
        <v/>
      </c>
      <c r="FP61" s="83" t="str">
        <f t="shared" ca="1" si="282"/>
        <v/>
      </c>
      <c r="FQ61" s="83" t="str">
        <f t="shared" ca="1" si="282"/>
        <v/>
      </c>
      <c r="FR61" s="126" t="str">
        <f ca="1">IFERROR(IF(VLOOKUP(FR$1,$A$7:$C$26,3,0),IF(ISNUMBER(FI61),SUMIFS('Stats Coachs'!$F$3:$F$29,'Stats Coachs'!$C$3:$C$29,VLOOKUP(FR$1,$A$7:$B$26,2,0)),""),""),"")</f>
        <v/>
      </c>
      <c r="FS61" s="83" t="str">
        <f t="shared" ca="1" si="283"/>
        <v/>
      </c>
      <c r="FT61" s="83" t="str">
        <f t="shared" ca="1" si="283"/>
        <v/>
      </c>
      <c r="FU61" s="83" t="str">
        <f t="shared" ca="1" si="283"/>
        <v/>
      </c>
      <c r="FV61" s="83" t="str">
        <f t="shared" ca="1" si="283"/>
        <v/>
      </c>
      <c r="FW61" s="83" t="str">
        <f t="shared" ca="1" si="283"/>
        <v/>
      </c>
      <c r="FX61" s="83" t="str">
        <f t="shared" ca="1" si="283"/>
        <v/>
      </c>
      <c r="FY61" s="83" t="str">
        <f t="shared" ca="1" si="283"/>
        <v/>
      </c>
      <c r="FZ61" s="83" t="str">
        <f t="shared" ca="1" si="283"/>
        <v/>
      </c>
      <c r="GA61" s="83" t="str">
        <f t="shared" ca="1" si="283"/>
        <v/>
      </c>
      <c r="GB61" s="126" t="str">
        <f ca="1">IFERROR(IF(VLOOKUP(GB$1,$A$7:$C$26,3,0),IF(ISNUMBER(FS61),SUMIFS('Stats Coachs'!$F$3:$F$29,'Stats Coachs'!$C$3:$C$29,VLOOKUP(GB$1,$A$7:$B$26,2,0)),""),""),"")</f>
        <v/>
      </c>
      <c r="GC61" s="83" t="str">
        <f t="shared" ca="1" si="284"/>
        <v/>
      </c>
      <c r="GD61" s="83" t="str">
        <f t="shared" ca="1" si="284"/>
        <v/>
      </c>
      <c r="GE61" s="83" t="str">
        <f t="shared" ca="1" si="284"/>
        <v/>
      </c>
      <c r="GF61" s="83" t="str">
        <f t="shared" ca="1" si="284"/>
        <v/>
      </c>
      <c r="GG61" s="83" t="str">
        <f t="shared" ca="1" si="284"/>
        <v/>
      </c>
      <c r="GH61" s="83" t="str">
        <f t="shared" ca="1" si="284"/>
        <v/>
      </c>
      <c r="GI61" s="83" t="str">
        <f t="shared" ca="1" si="284"/>
        <v/>
      </c>
      <c r="GJ61" s="83" t="str">
        <f t="shared" ca="1" si="284"/>
        <v/>
      </c>
      <c r="GK61" s="83" t="str">
        <f t="shared" ca="1" si="284"/>
        <v/>
      </c>
      <c r="GL61" s="126" t="str">
        <f ca="1">IFERROR(IF(VLOOKUP(GL$1,$A$7:$C$26,3,0),IF(ISNUMBER(GC61),SUMIFS('Stats Coachs'!$F$3:$F$29,'Stats Coachs'!$C$3:$C$29,VLOOKUP(GL$1,$A$7:$B$26,2,0)),""),""),"")</f>
        <v/>
      </c>
      <c r="GM61" s="83" t="str">
        <f t="shared" ca="1" si="285"/>
        <v/>
      </c>
      <c r="GN61" s="83" t="str">
        <f t="shared" ca="1" si="285"/>
        <v/>
      </c>
      <c r="GO61" s="83" t="str">
        <f t="shared" ca="1" si="285"/>
        <v/>
      </c>
      <c r="GP61" s="83" t="str">
        <f t="shared" ca="1" si="285"/>
        <v/>
      </c>
      <c r="GQ61" s="83" t="str">
        <f t="shared" ca="1" si="285"/>
        <v/>
      </c>
      <c r="GR61" s="83" t="str">
        <f t="shared" ca="1" si="285"/>
        <v/>
      </c>
      <c r="GS61" s="83" t="str">
        <f t="shared" ca="1" si="285"/>
        <v/>
      </c>
      <c r="GT61" s="83" t="str">
        <f t="shared" ca="1" si="285"/>
        <v/>
      </c>
      <c r="GU61" s="83" t="str">
        <f t="shared" ca="1" si="285"/>
        <v/>
      </c>
      <c r="GV61" s="126" t="str">
        <f ca="1">IFERROR(IF(VLOOKUP(GV$1,$A$7:$C$26,3,0),IF(ISNUMBER(GM61),SUMIFS('Stats Coachs'!$F$3:$F$29,'Stats Coachs'!$C$3:$C$29,VLOOKUP(GV$1,$A$7:$B$26,2,0)),""),""),"")</f>
        <v/>
      </c>
      <c r="GW61" s="83" t="str">
        <f t="shared" ca="1" si="286"/>
        <v/>
      </c>
      <c r="GX61" s="83" t="str">
        <f t="shared" ca="1" si="286"/>
        <v/>
      </c>
      <c r="GY61" s="83" t="str">
        <f t="shared" ca="1" si="286"/>
        <v/>
      </c>
      <c r="GZ61" s="83" t="str">
        <f t="shared" ca="1" si="286"/>
        <v/>
      </c>
      <c r="HA61" s="83" t="str">
        <f t="shared" ca="1" si="286"/>
        <v/>
      </c>
      <c r="HB61" s="83" t="str">
        <f t="shared" ca="1" si="286"/>
        <v/>
      </c>
      <c r="HC61" s="83" t="str">
        <f t="shared" ca="1" si="286"/>
        <v/>
      </c>
      <c r="HD61" s="83" t="str">
        <f t="shared" ca="1" si="286"/>
        <v/>
      </c>
      <c r="HE61" s="83" t="str">
        <f t="shared" ca="1" si="286"/>
        <v/>
      </c>
      <c r="HF61" s="126" t="str">
        <f ca="1">IFERROR(IF(VLOOKUP(HF$1,$A$7:$C$26,3,0),IF(ISNUMBER(GW61),SUMIFS('Stats Coachs'!$F$3:$F$29,'Stats Coachs'!$C$3:$C$29,VLOOKUP(HF$1,$A$7:$B$26,2,0)),""),""),"")</f>
        <v/>
      </c>
      <c r="HG61" s="83" t="str">
        <f t="shared" ca="1" si="287"/>
        <v/>
      </c>
      <c r="HH61" s="83" t="str">
        <f t="shared" ca="1" si="287"/>
        <v/>
      </c>
      <c r="HI61" s="83" t="str">
        <f t="shared" ca="1" si="287"/>
        <v/>
      </c>
      <c r="HJ61" s="83" t="str">
        <f t="shared" ca="1" si="287"/>
        <v/>
      </c>
      <c r="HK61" s="83" t="str">
        <f t="shared" ca="1" si="287"/>
        <v/>
      </c>
      <c r="HL61" s="83" t="str">
        <f t="shared" ca="1" si="287"/>
        <v/>
      </c>
      <c r="HM61" s="83" t="str">
        <f t="shared" ca="1" si="287"/>
        <v/>
      </c>
      <c r="HN61" s="83" t="str">
        <f t="shared" ca="1" si="287"/>
        <v/>
      </c>
      <c r="HO61" s="83" t="str">
        <f t="shared" ca="1" si="287"/>
        <v/>
      </c>
      <c r="HP61" s="126" t="str">
        <f ca="1">IFERROR(IF(VLOOKUP(HP$1,$A$7:$C$26,3,0),IF(ISNUMBER(HG61),SUMIFS('Stats Coachs'!$F$3:$F$29,'Stats Coachs'!$C$3:$C$29,VLOOKUP(HP$1,$A$7:$B$26,2,0)),""),""),"")</f>
        <v/>
      </c>
      <c r="HQ61" s="83" t="str">
        <f t="shared" ca="1" si="288"/>
        <v/>
      </c>
      <c r="HR61" s="83" t="str">
        <f t="shared" ca="1" si="288"/>
        <v/>
      </c>
      <c r="HS61" s="83" t="str">
        <f t="shared" ca="1" si="288"/>
        <v/>
      </c>
      <c r="HT61" s="83" t="str">
        <f t="shared" ca="1" si="288"/>
        <v/>
      </c>
      <c r="HU61" s="83" t="str">
        <f t="shared" ca="1" si="288"/>
        <v/>
      </c>
      <c r="HV61" s="83" t="str">
        <f t="shared" ca="1" si="288"/>
        <v/>
      </c>
      <c r="HW61" s="83" t="str">
        <f t="shared" ca="1" si="288"/>
        <v/>
      </c>
      <c r="HX61" s="83" t="str">
        <f t="shared" ca="1" si="288"/>
        <v/>
      </c>
      <c r="HY61" s="83" t="str">
        <f t="shared" ca="1" si="288"/>
        <v/>
      </c>
      <c r="HZ61" s="126" t="str">
        <f ca="1">IFERROR(IF(VLOOKUP(HZ$1,$A$7:$C$26,3,0),IF(ISNUMBER(HQ61),SUMIFS('Stats Coachs'!$F$3:$F$29,'Stats Coachs'!$C$3:$C$29,VLOOKUP(HZ$1,$A$7:$B$26,2,0)),""),""),"")</f>
        <v/>
      </c>
      <c r="IA61" s="83" t="str">
        <f t="shared" ca="1" si="289"/>
        <v/>
      </c>
      <c r="IB61" s="83" t="str">
        <f t="shared" ca="1" si="289"/>
        <v/>
      </c>
      <c r="IC61" s="83" t="str">
        <f t="shared" ca="1" si="289"/>
        <v/>
      </c>
      <c r="ID61" s="83" t="str">
        <f t="shared" ca="1" si="289"/>
        <v/>
      </c>
      <c r="IE61" s="83" t="str">
        <f t="shared" ca="1" si="289"/>
        <v/>
      </c>
      <c r="IF61" s="83" t="str">
        <f t="shared" ca="1" si="289"/>
        <v/>
      </c>
      <c r="IG61" s="83" t="str">
        <f t="shared" ca="1" si="289"/>
        <v/>
      </c>
      <c r="IH61" s="83" t="str">
        <f t="shared" ca="1" si="289"/>
        <v/>
      </c>
      <c r="II61" s="83" t="str">
        <f t="shared" ca="1" si="289"/>
        <v/>
      </c>
      <c r="IJ61" s="126" t="str">
        <f ca="1">IFERROR(IF(VLOOKUP(IJ$1,$A$7:$C$26,3,0),IF(ISNUMBER(IA61),SUMIFS('Stats Coachs'!$F$3:$F$29,'Stats Coachs'!$C$3:$C$29,VLOOKUP(IJ$1,$A$7:$B$26,2,0)),""),""),"")</f>
        <v/>
      </c>
    </row>
    <row r="62" spans="1:244" x14ac:dyDescent="0.2">
      <c r="E62" s="83">
        <v>59</v>
      </c>
      <c r="F62" s="86" t="str">
        <f t="shared" ca="1" si="247"/>
        <v>Mathieu</v>
      </c>
      <c r="G62" s="83">
        <f t="shared" ca="1" si="170"/>
        <v>24</v>
      </c>
      <c r="H62" s="83">
        <f t="shared" ca="1" si="170"/>
        <v>14</v>
      </c>
      <c r="I62" s="83">
        <f t="shared" ca="1" si="170"/>
        <v>10</v>
      </c>
      <c r="J62" s="117">
        <f t="shared" ca="1" si="170"/>
        <v>1500</v>
      </c>
      <c r="K62" s="87">
        <f t="shared" ca="1" si="171"/>
        <v>62.5</v>
      </c>
      <c r="L62" s="83">
        <f t="shared" ca="1" si="172"/>
        <v>0</v>
      </c>
      <c r="M62" s="83">
        <f t="shared" ca="1" si="172"/>
        <v>1</v>
      </c>
      <c r="N62" s="83">
        <f t="shared" ca="1" si="172"/>
        <v>4</v>
      </c>
      <c r="O62" s="83">
        <f t="shared" ca="1" si="172"/>
        <v>0</v>
      </c>
      <c r="P62" s="114">
        <f t="shared" ca="1" si="173"/>
        <v>5.4919908466819219E-2</v>
      </c>
      <c r="Q62" s="83">
        <f t="shared" ca="1" si="174"/>
        <v>4</v>
      </c>
      <c r="R62" s="114">
        <f t="shared" ca="1" si="175"/>
        <v>0.39344262295081966</v>
      </c>
      <c r="T62" s="88">
        <f ca="1">RANK(V62,$V$4:$V$98,0)+COUNTIFS($V$4:$V62,V62)-1</f>
        <v>34</v>
      </c>
      <c r="U62" s="84" t="str">
        <f>Listes!X62</f>
        <v>Leroyd</v>
      </c>
      <c r="V62" s="89" cm="1">
        <f t="array" aca="1" ref="V62" ca="1">INDEX($W62:$AG62,$C$2)</f>
        <v>70</v>
      </c>
      <c r="W62" s="83">
        <f t="shared" ca="1" si="245"/>
        <v>70</v>
      </c>
      <c r="X62" s="83">
        <f t="shared" ca="1" si="245"/>
        <v>66</v>
      </c>
      <c r="Y62" s="83">
        <f t="shared" ca="1" si="245"/>
        <v>4</v>
      </c>
      <c r="Z62" s="83">
        <f t="shared" ca="1" si="245"/>
        <v>5780</v>
      </c>
      <c r="AA62" s="90">
        <f t="shared" ca="1" si="146"/>
        <v>82.571428571428569</v>
      </c>
      <c r="AB62" s="83">
        <f t="shared" ca="1" si="246"/>
        <v>7</v>
      </c>
      <c r="AC62" s="83">
        <f t="shared" ca="1" si="246"/>
        <v>7</v>
      </c>
      <c r="AD62" s="83">
        <f t="shared" ca="1" si="246"/>
        <v>7</v>
      </c>
      <c r="AE62" s="83">
        <f t="shared" ca="1" si="246"/>
        <v>0</v>
      </c>
      <c r="AF62" s="116">
        <f t="shared" ca="1" si="244"/>
        <v>0.16018306636155608</v>
      </c>
      <c r="AG62" s="85">
        <f t="shared" ca="1" si="178"/>
        <v>4</v>
      </c>
      <c r="AH62" s="126">
        <f t="shared" ca="1" si="179"/>
        <v>88</v>
      </c>
      <c r="AI62" s="83">
        <f t="shared" ca="1" si="269"/>
        <v>17</v>
      </c>
      <c r="AJ62" s="83">
        <f t="shared" ca="1" si="269"/>
        <v>17</v>
      </c>
      <c r="AK62" s="83">
        <f t="shared" ca="1" si="269"/>
        <v>0</v>
      </c>
      <c r="AL62" s="83">
        <f t="shared" ca="1" si="269"/>
        <v>1415</v>
      </c>
      <c r="AM62" s="83">
        <f t="shared" ca="1" si="269"/>
        <v>83</v>
      </c>
      <c r="AN62" s="83">
        <f t="shared" ca="1" si="269"/>
        <v>0</v>
      </c>
      <c r="AO62" s="83">
        <f t="shared" ca="1" si="269"/>
        <v>2</v>
      </c>
      <c r="AP62" s="83">
        <f t="shared" ca="1" si="269"/>
        <v>1</v>
      </c>
      <c r="AQ62" s="83">
        <f t="shared" ca="1" si="269"/>
        <v>0</v>
      </c>
      <c r="AR62" s="126">
        <f ca="1">IFERROR(IF(VLOOKUP(AR$1,$A$6:$C$26,3,0),IF(ISNUMBER(AI62),SUMIFS('Stats Coachs'!$F$2:$F$29,'Stats Coachs'!$C$2:$C$29,VLOOKUP(AR$1,$A$6:$B$26,2,0)),""),""),"")</f>
        <v>20</v>
      </c>
      <c r="AS62" s="83">
        <f t="shared" ca="1" si="270"/>
        <v>22</v>
      </c>
      <c r="AT62" s="83">
        <f t="shared" ca="1" si="270"/>
        <v>21</v>
      </c>
      <c r="AU62" s="83">
        <f t="shared" ca="1" si="270"/>
        <v>1</v>
      </c>
      <c r="AV62" s="83">
        <f t="shared" ca="1" si="270"/>
        <v>1745</v>
      </c>
      <c r="AW62" s="83">
        <f t="shared" ca="1" si="270"/>
        <v>79.5</v>
      </c>
      <c r="AX62" s="83">
        <f t="shared" ca="1" si="270"/>
        <v>4</v>
      </c>
      <c r="AY62" s="83">
        <f t="shared" ca="1" si="270"/>
        <v>2</v>
      </c>
      <c r="AZ62" s="83">
        <f t="shared" ca="1" si="270"/>
        <v>4</v>
      </c>
      <c r="BA62" s="83">
        <f t="shared" ca="1" si="270"/>
        <v>0</v>
      </c>
      <c r="BB62" s="126">
        <f ca="1">IFERROR(IF(VLOOKUP(BB$1,$A$7:$C$26,3,0),IF(ISNUMBER(AS62),SUMIFS('Stats Coachs'!$F$3:$F$29,'Stats Coachs'!$C$3:$C$29,VLOOKUP(BB$1,$A$7:$B$26,2,0)),""),""),"")</f>
        <v>25</v>
      </c>
      <c r="BC62" s="83">
        <f t="shared" ca="1" si="271"/>
        <v>15</v>
      </c>
      <c r="BD62" s="83">
        <f t="shared" ca="1" si="271"/>
        <v>14</v>
      </c>
      <c r="BE62" s="83">
        <f t="shared" ca="1" si="271"/>
        <v>1</v>
      </c>
      <c r="BF62" s="83">
        <f t="shared" ca="1" si="271"/>
        <v>1295</v>
      </c>
      <c r="BG62" s="83">
        <f t="shared" ca="1" si="271"/>
        <v>86.5</v>
      </c>
      <c r="BH62" s="83">
        <f t="shared" ca="1" si="271"/>
        <v>1</v>
      </c>
      <c r="BI62" s="83">
        <f t="shared" ca="1" si="271"/>
        <v>1</v>
      </c>
      <c r="BJ62" s="83">
        <f t="shared" ca="1" si="271"/>
        <v>2</v>
      </c>
      <c r="BK62" s="83">
        <f t="shared" ca="1" si="271"/>
        <v>0</v>
      </c>
      <c r="BL62" s="126">
        <f ca="1">IFERROR(IF(VLOOKUP(BL$1,$A$7:$C$26,3,0),IF(ISNUMBER(BC62),SUMIFS('Stats Coachs'!$F$3:$F$29,'Stats Coachs'!$C$3:$C$29,VLOOKUP(BL$1,$A$7:$B$26,2,0)),""),""),"")</f>
        <v>22</v>
      </c>
      <c r="BM62" s="83">
        <f t="shared" ca="1" si="272"/>
        <v>16</v>
      </c>
      <c r="BN62" s="83">
        <f t="shared" ca="1" si="272"/>
        <v>14</v>
      </c>
      <c r="BO62" s="83">
        <f t="shared" ca="1" si="272"/>
        <v>2</v>
      </c>
      <c r="BP62" s="83">
        <f t="shared" ca="1" si="272"/>
        <v>1325</v>
      </c>
      <c r="BQ62" s="83">
        <f t="shared" ca="1" si="272"/>
        <v>83</v>
      </c>
      <c r="BR62" s="83">
        <f t="shared" ca="1" si="272"/>
        <v>2</v>
      </c>
      <c r="BS62" s="83">
        <f t="shared" ca="1" si="272"/>
        <v>2</v>
      </c>
      <c r="BT62" s="83">
        <f t="shared" ca="1" si="272"/>
        <v>0</v>
      </c>
      <c r="BU62" s="83">
        <f t="shared" ca="1" si="272"/>
        <v>0</v>
      </c>
      <c r="BV62" s="126">
        <f ca="1">IFERROR(IF(VLOOKUP(BV$1,$A$7:$C$26,3,0),IF(ISNUMBER(BM62),SUMIFS('Stats Coachs'!$F$3:$F$29,'Stats Coachs'!$C$3:$C$29,VLOOKUP(BV$1,$A$7:$B$26,2,0)),""),""),"")</f>
        <v>21</v>
      </c>
      <c r="BW62" s="83" t="str">
        <f t="shared" ca="1" si="273"/>
        <v/>
      </c>
      <c r="BX62" s="83" t="str">
        <f t="shared" ca="1" si="273"/>
        <v/>
      </c>
      <c r="BY62" s="83" t="str">
        <f t="shared" ca="1" si="273"/>
        <v/>
      </c>
      <c r="BZ62" s="83" t="str">
        <f t="shared" ca="1" si="273"/>
        <v/>
      </c>
      <c r="CA62" s="83" t="str">
        <f t="shared" ca="1" si="273"/>
        <v/>
      </c>
      <c r="CB62" s="83" t="str">
        <f t="shared" ca="1" si="273"/>
        <v/>
      </c>
      <c r="CC62" s="83" t="str">
        <f t="shared" ca="1" si="273"/>
        <v/>
      </c>
      <c r="CD62" s="83" t="str">
        <f t="shared" ca="1" si="273"/>
        <v/>
      </c>
      <c r="CE62" s="83" t="str">
        <f t="shared" ca="1" si="273"/>
        <v/>
      </c>
      <c r="CF62" s="126" t="str">
        <f ca="1">IFERROR(IF(VLOOKUP(CF$1,$A$7:$C$26,3,0),IF(ISNUMBER(BW62),SUMIFS('Stats Coachs'!$F$3:$F$29,'Stats Coachs'!$C$3:$C$29,VLOOKUP(CF$1,$A$7:$B$26,2,0)),""),""),"")</f>
        <v/>
      </c>
      <c r="CG62" s="83" t="str">
        <f t="shared" ca="1" si="274"/>
        <v/>
      </c>
      <c r="CH62" s="83" t="str">
        <f t="shared" ca="1" si="274"/>
        <v/>
      </c>
      <c r="CI62" s="83" t="str">
        <f t="shared" ca="1" si="274"/>
        <v/>
      </c>
      <c r="CJ62" s="83" t="str">
        <f t="shared" ca="1" si="274"/>
        <v/>
      </c>
      <c r="CK62" s="83" t="str">
        <f t="shared" ca="1" si="274"/>
        <v/>
      </c>
      <c r="CL62" s="83" t="str">
        <f t="shared" ca="1" si="274"/>
        <v/>
      </c>
      <c r="CM62" s="83" t="str">
        <f t="shared" ca="1" si="274"/>
        <v/>
      </c>
      <c r="CN62" s="83" t="str">
        <f t="shared" ca="1" si="274"/>
        <v/>
      </c>
      <c r="CO62" s="83" t="str">
        <f t="shared" ca="1" si="274"/>
        <v/>
      </c>
      <c r="CP62" s="126" t="str">
        <f ca="1">IFERROR(IF(VLOOKUP(CP$1,$A$7:$C$26,3,0),IF(ISNUMBER(CG62),SUMIFS('Stats Coachs'!$F$3:$F$29,'Stats Coachs'!$C$3:$C$29,VLOOKUP(CP$1,$A$7:$B$26,2,0)),""),""),"")</f>
        <v/>
      </c>
      <c r="CQ62" s="83" t="str">
        <f t="shared" ca="1" si="275"/>
        <v/>
      </c>
      <c r="CR62" s="83" t="str">
        <f t="shared" ca="1" si="275"/>
        <v/>
      </c>
      <c r="CS62" s="83" t="str">
        <f t="shared" ca="1" si="275"/>
        <v/>
      </c>
      <c r="CT62" s="83" t="str">
        <f t="shared" ca="1" si="275"/>
        <v/>
      </c>
      <c r="CU62" s="83" t="str">
        <f t="shared" ca="1" si="275"/>
        <v/>
      </c>
      <c r="CV62" s="83" t="str">
        <f t="shared" ca="1" si="275"/>
        <v/>
      </c>
      <c r="CW62" s="83" t="str">
        <f t="shared" ca="1" si="275"/>
        <v/>
      </c>
      <c r="CX62" s="83" t="str">
        <f t="shared" ca="1" si="275"/>
        <v/>
      </c>
      <c r="CY62" s="83" t="str">
        <f t="shared" ca="1" si="275"/>
        <v/>
      </c>
      <c r="CZ62" s="126" t="str">
        <f ca="1">IFERROR(IF(VLOOKUP(CZ$1,$A$7:$C$26,3,0),IF(ISNUMBER(CQ62),SUMIFS('Stats Coachs'!$F$3:$F$29,'Stats Coachs'!$C$3:$C$29,VLOOKUP(CZ$1,$A$7:$B$26,2,0)),""),""),"")</f>
        <v/>
      </c>
      <c r="DA62" s="83" t="str">
        <f t="shared" ca="1" si="276"/>
        <v/>
      </c>
      <c r="DB62" s="83" t="str">
        <f t="shared" ca="1" si="276"/>
        <v/>
      </c>
      <c r="DC62" s="83" t="str">
        <f t="shared" ca="1" si="276"/>
        <v/>
      </c>
      <c r="DD62" s="83" t="str">
        <f t="shared" ca="1" si="276"/>
        <v/>
      </c>
      <c r="DE62" s="83" t="str">
        <f t="shared" ca="1" si="276"/>
        <v/>
      </c>
      <c r="DF62" s="83" t="str">
        <f t="shared" ca="1" si="276"/>
        <v/>
      </c>
      <c r="DG62" s="83" t="str">
        <f t="shared" ca="1" si="276"/>
        <v/>
      </c>
      <c r="DH62" s="83" t="str">
        <f t="shared" ca="1" si="276"/>
        <v/>
      </c>
      <c r="DI62" s="83" t="str">
        <f t="shared" ca="1" si="276"/>
        <v/>
      </c>
      <c r="DJ62" s="126" t="str">
        <f ca="1">IFERROR(IF(VLOOKUP(DJ$1,$A$7:$C$26,3,0),IF(ISNUMBER(DA62),SUMIFS('Stats Coachs'!$F$3:$F$29,'Stats Coachs'!$C$3:$C$29,VLOOKUP(DJ$1,$A$7:$B$26,2,0)),""),""),"")</f>
        <v/>
      </c>
      <c r="DK62" s="83" t="str">
        <f t="shared" ca="1" si="277"/>
        <v/>
      </c>
      <c r="DL62" s="83" t="str">
        <f t="shared" ca="1" si="277"/>
        <v/>
      </c>
      <c r="DM62" s="83" t="str">
        <f t="shared" ca="1" si="277"/>
        <v/>
      </c>
      <c r="DN62" s="83" t="str">
        <f t="shared" ca="1" si="277"/>
        <v/>
      </c>
      <c r="DO62" s="83" t="str">
        <f t="shared" ca="1" si="277"/>
        <v/>
      </c>
      <c r="DP62" s="83" t="str">
        <f t="shared" ca="1" si="277"/>
        <v/>
      </c>
      <c r="DQ62" s="83" t="str">
        <f t="shared" ca="1" si="277"/>
        <v/>
      </c>
      <c r="DR62" s="83" t="str">
        <f t="shared" ca="1" si="277"/>
        <v/>
      </c>
      <c r="DS62" s="83" t="str">
        <f t="shared" ca="1" si="277"/>
        <v/>
      </c>
      <c r="DT62" s="126" t="str">
        <f ca="1">IFERROR(IF(VLOOKUP(DT$1,$A$7:$C$26,3,0),IF(ISNUMBER(DK62),SUMIFS('Stats Coachs'!$F$3:$F$29,'Stats Coachs'!$C$3:$C$29,VLOOKUP(DT$1,$A$7:$B$26,2,0)),""),""),"")</f>
        <v/>
      </c>
      <c r="DU62" s="83" t="str">
        <f t="shared" ca="1" si="278"/>
        <v/>
      </c>
      <c r="DV62" s="83" t="str">
        <f t="shared" ca="1" si="278"/>
        <v/>
      </c>
      <c r="DW62" s="83" t="str">
        <f t="shared" ca="1" si="278"/>
        <v/>
      </c>
      <c r="DX62" s="83" t="str">
        <f t="shared" ca="1" si="278"/>
        <v/>
      </c>
      <c r="DY62" s="83" t="str">
        <f t="shared" ca="1" si="278"/>
        <v/>
      </c>
      <c r="DZ62" s="83" t="str">
        <f t="shared" ca="1" si="278"/>
        <v/>
      </c>
      <c r="EA62" s="83" t="str">
        <f t="shared" ca="1" si="278"/>
        <v/>
      </c>
      <c r="EB62" s="83" t="str">
        <f t="shared" ca="1" si="278"/>
        <v/>
      </c>
      <c r="EC62" s="83" t="str">
        <f t="shared" ca="1" si="278"/>
        <v/>
      </c>
      <c r="ED62" s="126" t="str">
        <f ca="1">IFERROR(IF(VLOOKUP(ED$1,$A$7:$C$26,3,0),IF(ISNUMBER(DU62),SUMIFS('Stats Coachs'!$F$3:$F$29,'Stats Coachs'!$C$3:$C$29,VLOOKUP(ED$1,$A$7:$B$26,2,0)),""),""),"")</f>
        <v/>
      </c>
      <c r="EE62" s="83" t="str">
        <f t="shared" ca="1" si="279"/>
        <v/>
      </c>
      <c r="EF62" s="83" t="str">
        <f t="shared" ca="1" si="279"/>
        <v/>
      </c>
      <c r="EG62" s="83" t="str">
        <f t="shared" ca="1" si="279"/>
        <v/>
      </c>
      <c r="EH62" s="83" t="str">
        <f t="shared" ca="1" si="279"/>
        <v/>
      </c>
      <c r="EI62" s="83" t="str">
        <f t="shared" ca="1" si="279"/>
        <v/>
      </c>
      <c r="EJ62" s="83" t="str">
        <f t="shared" ca="1" si="279"/>
        <v/>
      </c>
      <c r="EK62" s="83" t="str">
        <f t="shared" ca="1" si="279"/>
        <v/>
      </c>
      <c r="EL62" s="83" t="str">
        <f t="shared" ca="1" si="279"/>
        <v/>
      </c>
      <c r="EM62" s="83" t="str">
        <f t="shared" ca="1" si="279"/>
        <v/>
      </c>
      <c r="EN62" s="126" t="str">
        <f ca="1">IFERROR(IF(VLOOKUP(EN$1,$A$7:$C$26,3,0),IF(ISNUMBER(EE62),SUMIFS('Stats Coachs'!$F$3:$F$29,'Stats Coachs'!$C$3:$C$29,VLOOKUP(EN$1,$A$7:$B$26,2,0)),""),""),"")</f>
        <v/>
      </c>
      <c r="EO62" s="83" t="str">
        <f t="shared" ca="1" si="280"/>
        <v/>
      </c>
      <c r="EP62" s="83" t="str">
        <f t="shared" ca="1" si="280"/>
        <v/>
      </c>
      <c r="EQ62" s="83" t="str">
        <f t="shared" ca="1" si="280"/>
        <v/>
      </c>
      <c r="ER62" s="83" t="str">
        <f t="shared" ca="1" si="280"/>
        <v/>
      </c>
      <c r="ES62" s="83" t="str">
        <f t="shared" ca="1" si="280"/>
        <v/>
      </c>
      <c r="ET62" s="83" t="str">
        <f t="shared" ca="1" si="280"/>
        <v/>
      </c>
      <c r="EU62" s="83" t="str">
        <f t="shared" ca="1" si="280"/>
        <v/>
      </c>
      <c r="EV62" s="83" t="str">
        <f t="shared" ca="1" si="280"/>
        <v/>
      </c>
      <c r="EW62" s="83" t="str">
        <f t="shared" ca="1" si="280"/>
        <v/>
      </c>
      <c r="EX62" s="126" t="str">
        <f ca="1">IFERROR(IF(VLOOKUP(EX$1,$A$7:$C$26,3,0),IF(ISNUMBER(EO62),SUMIFS('Stats Coachs'!$F$3:$F$29,'Stats Coachs'!$C$3:$C$29,VLOOKUP(EX$1,$A$7:$B$26,2,0)),""),""),"")</f>
        <v/>
      </c>
      <c r="EY62" s="83" t="str">
        <f t="shared" ca="1" si="281"/>
        <v/>
      </c>
      <c r="EZ62" s="83" t="str">
        <f t="shared" ca="1" si="281"/>
        <v/>
      </c>
      <c r="FA62" s="83" t="str">
        <f t="shared" ca="1" si="281"/>
        <v/>
      </c>
      <c r="FB62" s="83" t="str">
        <f t="shared" ca="1" si="281"/>
        <v/>
      </c>
      <c r="FC62" s="83" t="str">
        <f t="shared" ca="1" si="281"/>
        <v/>
      </c>
      <c r="FD62" s="83" t="str">
        <f t="shared" ca="1" si="281"/>
        <v/>
      </c>
      <c r="FE62" s="83" t="str">
        <f t="shared" ca="1" si="281"/>
        <v/>
      </c>
      <c r="FF62" s="83" t="str">
        <f t="shared" ca="1" si="281"/>
        <v/>
      </c>
      <c r="FG62" s="83" t="str">
        <f t="shared" ca="1" si="281"/>
        <v/>
      </c>
      <c r="FH62" s="126" t="str">
        <f ca="1">IFERROR(IF(VLOOKUP(FH$1,$A$7:$C$26,3,0),IF(ISNUMBER(EY62),SUMIFS('Stats Coachs'!$F$3:$F$29,'Stats Coachs'!$C$3:$C$29,VLOOKUP(FH$1,$A$7:$B$26,2,0)),""),""),"")</f>
        <v/>
      </c>
      <c r="FI62" s="83" t="str">
        <f t="shared" ca="1" si="282"/>
        <v/>
      </c>
      <c r="FJ62" s="83" t="str">
        <f t="shared" ca="1" si="282"/>
        <v/>
      </c>
      <c r="FK62" s="83" t="str">
        <f t="shared" ca="1" si="282"/>
        <v/>
      </c>
      <c r="FL62" s="83" t="str">
        <f t="shared" ca="1" si="282"/>
        <v/>
      </c>
      <c r="FM62" s="83" t="str">
        <f t="shared" ca="1" si="282"/>
        <v/>
      </c>
      <c r="FN62" s="83" t="str">
        <f t="shared" ca="1" si="282"/>
        <v/>
      </c>
      <c r="FO62" s="83" t="str">
        <f t="shared" ca="1" si="282"/>
        <v/>
      </c>
      <c r="FP62" s="83" t="str">
        <f t="shared" ca="1" si="282"/>
        <v/>
      </c>
      <c r="FQ62" s="83" t="str">
        <f t="shared" ca="1" si="282"/>
        <v/>
      </c>
      <c r="FR62" s="126" t="str">
        <f ca="1">IFERROR(IF(VLOOKUP(FR$1,$A$7:$C$26,3,0),IF(ISNUMBER(FI62),SUMIFS('Stats Coachs'!$F$3:$F$29,'Stats Coachs'!$C$3:$C$29,VLOOKUP(FR$1,$A$7:$B$26,2,0)),""),""),"")</f>
        <v/>
      </c>
      <c r="FS62" s="83" t="str">
        <f t="shared" ca="1" si="283"/>
        <v/>
      </c>
      <c r="FT62" s="83" t="str">
        <f t="shared" ca="1" si="283"/>
        <v/>
      </c>
      <c r="FU62" s="83" t="str">
        <f t="shared" ca="1" si="283"/>
        <v/>
      </c>
      <c r="FV62" s="83" t="str">
        <f t="shared" ca="1" si="283"/>
        <v/>
      </c>
      <c r="FW62" s="83" t="str">
        <f t="shared" ca="1" si="283"/>
        <v/>
      </c>
      <c r="FX62" s="83" t="str">
        <f t="shared" ca="1" si="283"/>
        <v/>
      </c>
      <c r="FY62" s="83" t="str">
        <f t="shared" ca="1" si="283"/>
        <v/>
      </c>
      <c r="FZ62" s="83" t="str">
        <f t="shared" ca="1" si="283"/>
        <v/>
      </c>
      <c r="GA62" s="83" t="str">
        <f t="shared" ca="1" si="283"/>
        <v/>
      </c>
      <c r="GB62" s="126" t="str">
        <f ca="1">IFERROR(IF(VLOOKUP(GB$1,$A$7:$C$26,3,0),IF(ISNUMBER(FS62),SUMIFS('Stats Coachs'!$F$3:$F$29,'Stats Coachs'!$C$3:$C$29,VLOOKUP(GB$1,$A$7:$B$26,2,0)),""),""),"")</f>
        <v/>
      </c>
      <c r="GC62" s="83" t="str">
        <f t="shared" ca="1" si="284"/>
        <v/>
      </c>
      <c r="GD62" s="83" t="str">
        <f t="shared" ca="1" si="284"/>
        <v/>
      </c>
      <c r="GE62" s="83" t="str">
        <f t="shared" ca="1" si="284"/>
        <v/>
      </c>
      <c r="GF62" s="83" t="str">
        <f t="shared" ca="1" si="284"/>
        <v/>
      </c>
      <c r="GG62" s="83" t="str">
        <f t="shared" ca="1" si="284"/>
        <v/>
      </c>
      <c r="GH62" s="83" t="str">
        <f t="shared" ca="1" si="284"/>
        <v/>
      </c>
      <c r="GI62" s="83" t="str">
        <f t="shared" ca="1" si="284"/>
        <v/>
      </c>
      <c r="GJ62" s="83" t="str">
        <f t="shared" ca="1" si="284"/>
        <v/>
      </c>
      <c r="GK62" s="83" t="str">
        <f t="shared" ca="1" si="284"/>
        <v/>
      </c>
      <c r="GL62" s="126" t="str">
        <f ca="1">IFERROR(IF(VLOOKUP(GL$1,$A$7:$C$26,3,0),IF(ISNUMBER(GC62),SUMIFS('Stats Coachs'!$F$3:$F$29,'Stats Coachs'!$C$3:$C$29,VLOOKUP(GL$1,$A$7:$B$26,2,0)),""),""),"")</f>
        <v/>
      </c>
      <c r="GM62" s="83" t="str">
        <f t="shared" ca="1" si="285"/>
        <v/>
      </c>
      <c r="GN62" s="83" t="str">
        <f t="shared" ca="1" si="285"/>
        <v/>
      </c>
      <c r="GO62" s="83" t="str">
        <f t="shared" ca="1" si="285"/>
        <v/>
      </c>
      <c r="GP62" s="83" t="str">
        <f t="shared" ca="1" si="285"/>
        <v/>
      </c>
      <c r="GQ62" s="83" t="str">
        <f t="shared" ca="1" si="285"/>
        <v/>
      </c>
      <c r="GR62" s="83" t="str">
        <f t="shared" ca="1" si="285"/>
        <v/>
      </c>
      <c r="GS62" s="83" t="str">
        <f t="shared" ca="1" si="285"/>
        <v/>
      </c>
      <c r="GT62" s="83" t="str">
        <f t="shared" ca="1" si="285"/>
        <v/>
      </c>
      <c r="GU62" s="83" t="str">
        <f t="shared" ca="1" si="285"/>
        <v/>
      </c>
      <c r="GV62" s="126" t="str">
        <f ca="1">IFERROR(IF(VLOOKUP(GV$1,$A$7:$C$26,3,0),IF(ISNUMBER(GM62),SUMIFS('Stats Coachs'!$F$3:$F$29,'Stats Coachs'!$C$3:$C$29,VLOOKUP(GV$1,$A$7:$B$26,2,0)),""),""),"")</f>
        <v/>
      </c>
      <c r="GW62" s="83" t="str">
        <f t="shared" ca="1" si="286"/>
        <v/>
      </c>
      <c r="GX62" s="83" t="str">
        <f t="shared" ca="1" si="286"/>
        <v/>
      </c>
      <c r="GY62" s="83" t="str">
        <f t="shared" ca="1" si="286"/>
        <v/>
      </c>
      <c r="GZ62" s="83" t="str">
        <f t="shared" ca="1" si="286"/>
        <v/>
      </c>
      <c r="HA62" s="83" t="str">
        <f t="shared" ca="1" si="286"/>
        <v/>
      </c>
      <c r="HB62" s="83" t="str">
        <f t="shared" ca="1" si="286"/>
        <v/>
      </c>
      <c r="HC62" s="83" t="str">
        <f t="shared" ca="1" si="286"/>
        <v/>
      </c>
      <c r="HD62" s="83" t="str">
        <f t="shared" ca="1" si="286"/>
        <v/>
      </c>
      <c r="HE62" s="83" t="str">
        <f t="shared" ca="1" si="286"/>
        <v/>
      </c>
      <c r="HF62" s="126" t="str">
        <f ca="1">IFERROR(IF(VLOOKUP(HF$1,$A$7:$C$26,3,0),IF(ISNUMBER(GW62),SUMIFS('Stats Coachs'!$F$3:$F$29,'Stats Coachs'!$C$3:$C$29,VLOOKUP(HF$1,$A$7:$B$26,2,0)),""),""),"")</f>
        <v/>
      </c>
      <c r="HG62" s="83" t="str">
        <f t="shared" ca="1" si="287"/>
        <v/>
      </c>
      <c r="HH62" s="83" t="str">
        <f t="shared" ca="1" si="287"/>
        <v/>
      </c>
      <c r="HI62" s="83" t="str">
        <f t="shared" ca="1" si="287"/>
        <v/>
      </c>
      <c r="HJ62" s="83" t="str">
        <f t="shared" ca="1" si="287"/>
        <v/>
      </c>
      <c r="HK62" s="83" t="str">
        <f t="shared" ca="1" si="287"/>
        <v/>
      </c>
      <c r="HL62" s="83" t="str">
        <f t="shared" ca="1" si="287"/>
        <v/>
      </c>
      <c r="HM62" s="83" t="str">
        <f t="shared" ca="1" si="287"/>
        <v/>
      </c>
      <c r="HN62" s="83" t="str">
        <f t="shared" ca="1" si="287"/>
        <v/>
      </c>
      <c r="HO62" s="83" t="str">
        <f t="shared" ca="1" si="287"/>
        <v/>
      </c>
      <c r="HP62" s="126" t="str">
        <f ca="1">IFERROR(IF(VLOOKUP(HP$1,$A$7:$C$26,3,0),IF(ISNUMBER(HG62),SUMIFS('Stats Coachs'!$F$3:$F$29,'Stats Coachs'!$C$3:$C$29,VLOOKUP(HP$1,$A$7:$B$26,2,0)),""),""),"")</f>
        <v/>
      </c>
      <c r="HQ62" s="83" t="str">
        <f t="shared" ca="1" si="288"/>
        <v/>
      </c>
      <c r="HR62" s="83" t="str">
        <f t="shared" ca="1" si="288"/>
        <v/>
      </c>
      <c r="HS62" s="83" t="str">
        <f t="shared" ca="1" si="288"/>
        <v/>
      </c>
      <c r="HT62" s="83" t="str">
        <f t="shared" ca="1" si="288"/>
        <v/>
      </c>
      <c r="HU62" s="83" t="str">
        <f t="shared" ca="1" si="288"/>
        <v/>
      </c>
      <c r="HV62" s="83" t="str">
        <f t="shared" ca="1" si="288"/>
        <v/>
      </c>
      <c r="HW62" s="83" t="str">
        <f t="shared" ca="1" si="288"/>
        <v/>
      </c>
      <c r="HX62" s="83" t="str">
        <f t="shared" ca="1" si="288"/>
        <v/>
      </c>
      <c r="HY62" s="83" t="str">
        <f t="shared" ca="1" si="288"/>
        <v/>
      </c>
      <c r="HZ62" s="126" t="str">
        <f ca="1">IFERROR(IF(VLOOKUP(HZ$1,$A$7:$C$26,3,0),IF(ISNUMBER(HQ62),SUMIFS('Stats Coachs'!$F$3:$F$29,'Stats Coachs'!$C$3:$C$29,VLOOKUP(HZ$1,$A$7:$B$26,2,0)),""),""),"")</f>
        <v/>
      </c>
      <c r="IA62" s="83" t="str">
        <f t="shared" ca="1" si="289"/>
        <v/>
      </c>
      <c r="IB62" s="83" t="str">
        <f t="shared" ca="1" si="289"/>
        <v/>
      </c>
      <c r="IC62" s="83" t="str">
        <f t="shared" ca="1" si="289"/>
        <v/>
      </c>
      <c r="ID62" s="83" t="str">
        <f t="shared" ca="1" si="289"/>
        <v/>
      </c>
      <c r="IE62" s="83" t="str">
        <f t="shared" ca="1" si="289"/>
        <v/>
      </c>
      <c r="IF62" s="83" t="str">
        <f t="shared" ca="1" si="289"/>
        <v/>
      </c>
      <c r="IG62" s="83" t="str">
        <f t="shared" ca="1" si="289"/>
        <v/>
      </c>
      <c r="IH62" s="83" t="str">
        <f t="shared" ca="1" si="289"/>
        <v/>
      </c>
      <c r="II62" s="83" t="str">
        <f t="shared" ca="1" si="289"/>
        <v/>
      </c>
      <c r="IJ62" s="126" t="str">
        <f ca="1">IFERROR(IF(VLOOKUP(IJ$1,$A$7:$C$26,3,0),IF(ISNUMBER(IA62),SUMIFS('Stats Coachs'!$F$3:$F$29,'Stats Coachs'!$C$3:$C$29,VLOOKUP(IJ$1,$A$7:$B$26,2,0)),""),""),"")</f>
        <v/>
      </c>
    </row>
    <row r="63" spans="1:244" x14ac:dyDescent="0.2">
      <c r="E63" s="83">
        <v>60</v>
      </c>
      <c r="F63" s="86" t="str">
        <f t="shared" ca="1" si="247"/>
        <v>Pedro</v>
      </c>
      <c r="G63" s="83">
        <f t="shared" ca="1" si="170"/>
        <v>23</v>
      </c>
      <c r="H63" s="83">
        <f t="shared" ca="1" si="170"/>
        <v>14</v>
      </c>
      <c r="I63" s="83">
        <f t="shared" ca="1" si="170"/>
        <v>9</v>
      </c>
      <c r="J63" s="117">
        <f t="shared" ca="1" si="170"/>
        <v>1360</v>
      </c>
      <c r="K63" s="87">
        <f t="shared" ca="1" si="171"/>
        <v>59</v>
      </c>
      <c r="L63" s="83">
        <f t="shared" ca="1" si="172"/>
        <v>0</v>
      </c>
      <c r="M63" s="83">
        <f t="shared" ca="1" si="172"/>
        <v>1</v>
      </c>
      <c r="N63" s="83">
        <f t="shared" ca="1" si="172"/>
        <v>2</v>
      </c>
      <c r="O63" s="83">
        <f t="shared" ca="1" si="172"/>
        <v>0</v>
      </c>
      <c r="P63" s="114">
        <f t="shared" ca="1" si="173"/>
        <v>5.2631578947368418E-2</v>
      </c>
      <c r="Q63" s="83">
        <f t="shared" ca="1" si="174"/>
        <v>2</v>
      </c>
      <c r="R63" s="114">
        <f t="shared" ca="1" si="175"/>
        <v>0.46938775510204084</v>
      </c>
      <c r="T63" s="88">
        <f ca="1">RANK(V63,$V$4:$V$98,0)+COUNTIFS($V$4:$V63,V63)-1</f>
        <v>64</v>
      </c>
      <c r="U63" s="84" t="str">
        <f>Listes!X63</f>
        <v>Lionel</v>
      </c>
      <c r="V63" s="89" cm="1">
        <f t="array" aca="1" ref="V63" ca="1">INDEX($W63:$AG63,$C$2)</f>
        <v>16</v>
      </c>
      <c r="W63" s="83">
        <f t="shared" ca="1" si="245"/>
        <v>16</v>
      </c>
      <c r="X63" s="83">
        <f t="shared" ca="1" si="245"/>
        <v>13</v>
      </c>
      <c r="Y63" s="83">
        <f t="shared" ca="1" si="245"/>
        <v>3</v>
      </c>
      <c r="Z63" s="83">
        <f t="shared" ca="1" si="245"/>
        <v>1160</v>
      </c>
      <c r="AA63" s="90">
        <f t="shared" ca="1" si="146"/>
        <v>72.5</v>
      </c>
      <c r="AB63" s="83">
        <f t="shared" ca="1" si="246"/>
        <v>0</v>
      </c>
      <c r="AC63" s="83">
        <f t="shared" ca="1" si="246"/>
        <v>4</v>
      </c>
      <c r="AD63" s="83">
        <f t="shared" ca="1" si="246"/>
        <v>3</v>
      </c>
      <c r="AE63" s="83">
        <f t="shared" ca="1" si="246"/>
        <v>0</v>
      </c>
      <c r="AF63" s="116">
        <f t="shared" ca="1" si="244"/>
        <v>3.6613272311212815E-2</v>
      </c>
      <c r="AG63" s="85">
        <f t="shared" ca="1" si="178"/>
        <v>1</v>
      </c>
      <c r="AH63" s="126">
        <f t="shared" ca="1" si="179"/>
        <v>22</v>
      </c>
      <c r="AI63" s="83" t="str">
        <f t="shared" ca="1" si="269"/>
        <v/>
      </c>
      <c r="AJ63" s="83" t="str">
        <f t="shared" ca="1" si="269"/>
        <v/>
      </c>
      <c r="AK63" s="83" t="str">
        <f t="shared" ca="1" si="269"/>
        <v/>
      </c>
      <c r="AL63" s="83" t="str">
        <f t="shared" ca="1" si="269"/>
        <v/>
      </c>
      <c r="AM63" s="83" t="str">
        <f t="shared" ca="1" si="269"/>
        <v/>
      </c>
      <c r="AN63" s="83" t="str">
        <f t="shared" ca="1" si="269"/>
        <v/>
      </c>
      <c r="AO63" s="83" t="str">
        <f t="shared" ca="1" si="269"/>
        <v/>
      </c>
      <c r="AP63" s="83" t="str">
        <f t="shared" ca="1" si="269"/>
        <v/>
      </c>
      <c r="AQ63" s="83" t="str">
        <f t="shared" ca="1" si="269"/>
        <v/>
      </c>
      <c r="AR63" s="126" t="str">
        <f ca="1">IFERROR(IF(VLOOKUP(AR$1,$A$6:$C$26,3,0),IF(ISNUMBER(AI63),SUMIFS('Stats Coachs'!$F$2:$F$29,'Stats Coachs'!$C$2:$C$29,VLOOKUP(AR$1,$A$6:$B$26,2,0)),""),""),"")</f>
        <v/>
      </c>
      <c r="AS63" s="83" t="str">
        <f t="shared" ca="1" si="270"/>
        <v/>
      </c>
      <c r="AT63" s="83" t="str">
        <f t="shared" ca="1" si="270"/>
        <v/>
      </c>
      <c r="AU63" s="83" t="str">
        <f t="shared" ca="1" si="270"/>
        <v/>
      </c>
      <c r="AV63" s="83" t="str">
        <f t="shared" ca="1" si="270"/>
        <v/>
      </c>
      <c r="AW63" s="83" t="str">
        <f t="shared" ca="1" si="270"/>
        <v/>
      </c>
      <c r="AX63" s="83" t="str">
        <f t="shared" ca="1" si="270"/>
        <v/>
      </c>
      <c r="AY63" s="83" t="str">
        <f t="shared" ca="1" si="270"/>
        <v/>
      </c>
      <c r="AZ63" s="83" t="str">
        <f t="shared" ca="1" si="270"/>
        <v/>
      </c>
      <c r="BA63" s="83" t="str">
        <f t="shared" ca="1" si="270"/>
        <v/>
      </c>
      <c r="BB63" s="126" t="str">
        <f ca="1">IFERROR(IF(VLOOKUP(BB$1,$A$7:$C$26,3,0),IF(ISNUMBER(AS63),SUMIFS('Stats Coachs'!$F$3:$F$29,'Stats Coachs'!$C$3:$C$29,VLOOKUP(BB$1,$A$7:$B$26,2,0)),""),""),"")</f>
        <v/>
      </c>
      <c r="BC63" s="83" t="str">
        <f t="shared" ca="1" si="271"/>
        <v/>
      </c>
      <c r="BD63" s="83" t="str">
        <f t="shared" ca="1" si="271"/>
        <v/>
      </c>
      <c r="BE63" s="83" t="str">
        <f t="shared" ca="1" si="271"/>
        <v/>
      </c>
      <c r="BF63" s="83" t="str">
        <f t="shared" ca="1" si="271"/>
        <v/>
      </c>
      <c r="BG63" s="83" t="str">
        <f t="shared" ca="1" si="271"/>
        <v/>
      </c>
      <c r="BH63" s="83" t="str">
        <f t="shared" ca="1" si="271"/>
        <v/>
      </c>
      <c r="BI63" s="83" t="str">
        <f t="shared" ca="1" si="271"/>
        <v/>
      </c>
      <c r="BJ63" s="83" t="str">
        <f t="shared" ca="1" si="271"/>
        <v/>
      </c>
      <c r="BK63" s="83" t="str">
        <f t="shared" ca="1" si="271"/>
        <v/>
      </c>
      <c r="BL63" s="126" t="str">
        <f ca="1">IFERROR(IF(VLOOKUP(BL$1,$A$7:$C$26,3,0),IF(ISNUMBER(BC63),SUMIFS('Stats Coachs'!$F$3:$F$29,'Stats Coachs'!$C$3:$C$29,VLOOKUP(BL$1,$A$7:$B$26,2,0)),""),""),"")</f>
        <v/>
      </c>
      <c r="BM63" s="83" t="str">
        <f t="shared" ca="1" si="272"/>
        <v/>
      </c>
      <c r="BN63" s="83" t="str">
        <f t="shared" ca="1" si="272"/>
        <v/>
      </c>
      <c r="BO63" s="83" t="str">
        <f t="shared" ca="1" si="272"/>
        <v/>
      </c>
      <c r="BP63" s="83" t="str">
        <f t="shared" ca="1" si="272"/>
        <v/>
      </c>
      <c r="BQ63" s="83" t="str">
        <f t="shared" ca="1" si="272"/>
        <v/>
      </c>
      <c r="BR63" s="83" t="str">
        <f t="shared" ca="1" si="272"/>
        <v/>
      </c>
      <c r="BS63" s="83" t="str">
        <f t="shared" ca="1" si="272"/>
        <v/>
      </c>
      <c r="BT63" s="83" t="str">
        <f t="shared" ca="1" si="272"/>
        <v/>
      </c>
      <c r="BU63" s="83" t="str">
        <f t="shared" ca="1" si="272"/>
        <v/>
      </c>
      <c r="BV63" s="126" t="str">
        <f ca="1">IFERROR(IF(VLOOKUP(BV$1,$A$7:$C$26,3,0),IF(ISNUMBER(BM63),SUMIFS('Stats Coachs'!$F$3:$F$29,'Stats Coachs'!$C$3:$C$29,VLOOKUP(BV$1,$A$7:$B$26,2,0)),""),""),"")</f>
        <v/>
      </c>
      <c r="BW63" s="83" t="str">
        <f t="shared" ca="1" si="273"/>
        <v/>
      </c>
      <c r="BX63" s="83" t="str">
        <f t="shared" ca="1" si="273"/>
        <v/>
      </c>
      <c r="BY63" s="83" t="str">
        <f t="shared" ca="1" si="273"/>
        <v/>
      </c>
      <c r="BZ63" s="83" t="str">
        <f t="shared" ca="1" si="273"/>
        <v/>
      </c>
      <c r="CA63" s="83" t="str">
        <f t="shared" ca="1" si="273"/>
        <v/>
      </c>
      <c r="CB63" s="83" t="str">
        <f t="shared" ca="1" si="273"/>
        <v/>
      </c>
      <c r="CC63" s="83" t="str">
        <f t="shared" ca="1" si="273"/>
        <v/>
      </c>
      <c r="CD63" s="83" t="str">
        <f t="shared" ca="1" si="273"/>
        <v/>
      </c>
      <c r="CE63" s="83" t="str">
        <f t="shared" ca="1" si="273"/>
        <v/>
      </c>
      <c r="CF63" s="126" t="str">
        <f ca="1">IFERROR(IF(VLOOKUP(CF$1,$A$7:$C$26,3,0),IF(ISNUMBER(BW63),SUMIFS('Stats Coachs'!$F$3:$F$29,'Stats Coachs'!$C$3:$C$29,VLOOKUP(CF$1,$A$7:$B$26,2,0)),""),""),"")</f>
        <v/>
      </c>
      <c r="CG63" s="83" t="str">
        <f t="shared" ca="1" si="274"/>
        <v/>
      </c>
      <c r="CH63" s="83" t="str">
        <f t="shared" ca="1" si="274"/>
        <v/>
      </c>
      <c r="CI63" s="83" t="str">
        <f t="shared" ca="1" si="274"/>
        <v/>
      </c>
      <c r="CJ63" s="83" t="str">
        <f t="shared" ca="1" si="274"/>
        <v/>
      </c>
      <c r="CK63" s="83" t="str">
        <f t="shared" ca="1" si="274"/>
        <v/>
      </c>
      <c r="CL63" s="83" t="str">
        <f t="shared" ca="1" si="274"/>
        <v/>
      </c>
      <c r="CM63" s="83" t="str">
        <f t="shared" ca="1" si="274"/>
        <v/>
      </c>
      <c r="CN63" s="83" t="str">
        <f t="shared" ca="1" si="274"/>
        <v/>
      </c>
      <c r="CO63" s="83" t="str">
        <f t="shared" ca="1" si="274"/>
        <v/>
      </c>
      <c r="CP63" s="126" t="str">
        <f ca="1">IFERROR(IF(VLOOKUP(CP$1,$A$7:$C$26,3,0),IF(ISNUMBER(CG63),SUMIFS('Stats Coachs'!$F$3:$F$29,'Stats Coachs'!$C$3:$C$29,VLOOKUP(CP$1,$A$7:$B$26,2,0)),""),""),"")</f>
        <v/>
      </c>
      <c r="CQ63" s="83" t="str">
        <f t="shared" ca="1" si="275"/>
        <v/>
      </c>
      <c r="CR63" s="83" t="str">
        <f t="shared" ca="1" si="275"/>
        <v/>
      </c>
      <c r="CS63" s="83" t="str">
        <f t="shared" ca="1" si="275"/>
        <v/>
      </c>
      <c r="CT63" s="83" t="str">
        <f t="shared" ca="1" si="275"/>
        <v/>
      </c>
      <c r="CU63" s="83" t="str">
        <f t="shared" ca="1" si="275"/>
        <v/>
      </c>
      <c r="CV63" s="83" t="str">
        <f t="shared" ca="1" si="275"/>
        <v/>
      </c>
      <c r="CW63" s="83" t="str">
        <f t="shared" ca="1" si="275"/>
        <v/>
      </c>
      <c r="CX63" s="83" t="str">
        <f t="shared" ca="1" si="275"/>
        <v/>
      </c>
      <c r="CY63" s="83" t="str">
        <f t="shared" ca="1" si="275"/>
        <v/>
      </c>
      <c r="CZ63" s="126" t="str">
        <f ca="1">IFERROR(IF(VLOOKUP(CZ$1,$A$7:$C$26,3,0),IF(ISNUMBER(CQ63),SUMIFS('Stats Coachs'!$F$3:$F$29,'Stats Coachs'!$C$3:$C$29,VLOOKUP(CZ$1,$A$7:$B$26,2,0)),""),""),"")</f>
        <v/>
      </c>
      <c r="DA63" s="83" t="str">
        <f t="shared" ca="1" si="276"/>
        <v/>
      </c>
      <c r="DB63" s="83" t="str">
        <f t="shared" ca="1" si="276"/>
        <v/>
      </c>
      <c r="DC63" s="83" t="str">
        <f t="shared" ca="1" si="276"/>
        <v/>
      </c>
      <c r="DD63" s="83" t="str">
        <f t="shared" ca="1" si="276"/>
        <v/>
      </c>
      <c r="DE63" s="83" t="str">
        <f t="shared" ca="1" si="276"/>
        <v/>
      </c>
      <c r="DF63" s="83" t="str">
        <f t="shared" ca="1" si="276"/>
        <v/>
      </c>
      <c r="DG63" s="83" t="str">
        <f t="shared" ca="1" si="276"/>
        <v/>
      </c>
      <c r="DH63" s="83" t="str">
        <f t="shared" ca="1" si="276"/>
        <v/>
      </c>
      <c r="DI63" s="83" t="str">
        <f t="shared" ca="1" si="276"/>
        <v/>
      </c>
      <c r="DJ63" s="126" t="str">
        <f ca="1">IFERROR(IF(VLOOKUP(DJ$1,$A$7:$C$26,3,0),IF(ISNUMBER(DA63),SUMIFS('Stats Coachs'!$F$3:$F$29,'Stats Coachs'!$C$3:$C$29,VLOOKUP(DJ$1,$A$7:$B$26,2,0)),""),""),"")</f>
        <v/>
      </c>
      <c r="DK63" s="83" t="str">
        <f t="shared" ca="1" si="277"/>
        <v/>
      </c>
      <c r="DL63" s="83" t="str">
        <f t="shared" ca="1" si="277"/>
        <v/>
      </c>
      <c r="DM63" s="83" t="str">
        <f t="shared" ca="1" si="277"/>
        <v/>
      </c>
      <c r="DN63" s="83" t="str">
        <f t="shared" ca="1" si="277"/>
        <v/>
      </c>
      <c r="DO63" s="83" t="str">
        <f t="shared" ca="1" si="277"/>
        <v/>
      </c>
      <c r="DP63" s="83" t="str">
        <f t="shared" ca="1" si="277"/>
        <v/>
      </c>
      <c r="DQ63" s="83" t="str">
        <f t="shared" ca="1" si="277"/>
        <v/>
      </c>
      <c r="DR63" s="83" t="str">
        <f t="shared" ca="1" si="277"/>
        <v/>
      </c>
      <c r="DS63" s="83" t="str">
        <f t="shared" ca="1" si="277"/>
        <v/>
      </c>
      <c r="DT63" s="126" t="str">
        <f ca="1">IFERROR(IF(VLOOKUP(DT$1,$A$7:$C$26,3,0),IF(ISNUMBER(DK63),SUMIFS('Stats Coachs'!$F$3:$F$29,'Stats Coachs'!$C$3:$C$29,VLOOKUP(DT$1,$A$7:$B$26,2,0)),""),""),"")</f>
        <v/>
      </c>
      <c r="DU63" s="83" t="str">
        <f t="shared" ca="1" si="278"/>
        <v/>
      </c>
      <c r="DV63" s="83" t="str">
        <f t="shared" ca="1" si="278"/>
        <v/>
      </c>
      <c r="DW63" s="83" t="str">
        <f t="shared" ca="1" si="278"/>
        <v/>
      </c>
      <c r="DX63" s="83" t="str">
        <f t="shared" ca="1" si="278"/>
        <v/>
      </c>
      <c r="DY63" s="83" t="str">
        <f t="shared" ca="1" si="278"/>
        <v/>
      </c>
      <c r="DZ63" s="83" t="str">
        <f t="shared" ca="1" si="278"/>
        <v/>
      </c>
      <c r="EA63" s="83" t="str">
        <f t="shared" ca="1" si="278"/>
        <v/>
      </c>
      <c r="EB63" s="83" t="str">
        <f t="shared" ca="1" si="278"/>
        <v/>
      </c>
      <c r="EC63" s="83" t="str">
        <f t="shared" ca="1" si="278"/>
        <v/>
      </c>
      <c r="ED63" s="126" t="str">
        <f ca="1">IFERROR(IF(VLOOKUP(ED$1,$A$7:$C$26,3,0),IF(ISNUMBER(DU63),SUMIFS('Stats Coachs'!$F$3:$F$29,'Stats Coachs'!$C$3:$C$29,VLOOKUP(ED$1,$A$7:$B$26,2,0)),""),""),"")</f>
        <v/>
      </c>
      <c r="EE63" s="83" t="str">
        <f t="shared" ca="1" si="279"/>
        <v/>
      </c>
      <c r="EF63" s="83" t="str">
        <f t="shared" ca="1" si="279"/>
        <v/>
      </c>
      <c r="EG63" s="83" t="str">
        <f t="shared" ca="1" si="279"/>
        <v/>
      </c>
      <c r="EH63" s="83" t="str">
        <f t="shared" ca="1" si="279"/>
        <v/>
      </c>
      <c r="EI63" s="83" t="str">
        <f t="shared" ca="1" si="279"/>
        <v/>
      </c>
      <c r="EJ63" s="83" t="str">
        <f t="shared" ca="1" si="279"/>
        <v/>
      </c>
      <c r="EK63" s="83" t="str">
        <f t="shared" ca="1" si="279"/>
        <v/>
      </c>
      <c r="EL63" s="83" t="str">
        <f t="shared" ca="1" si="279"/>
        <v/>
      </c>
      <c r="EM63" s="83" t="str">
        <f t="shared" ca="1" si="279"/>
        <v/>
      </c>
      <c r="EN63" s="126" t="str">
        <f ca="1">IFERROR(IF(VLOOKUP(EN$1,$A$7:$C$26,3,0),IF(ISNUMBER(EE63),SUMIFS('Stats Coachs'!$F$3:$F$29,'Stats Coachs'!$C$3:$C$29,VLOOKUP(EN$1,$A$7:$B$26,2,0)),""),""),"")</f>
        <v/>
      </c>
      <c r="EO63" s="83" t="str">
        <f t="shared" ca="1" si="280"/>
        <v/>
      </c>
      <c r="EP63" s="83" t="str">
        <f t="shared" ca="1" si="280"/>
        <v/>
      </c>
      <c r="EQ63" s="83" t="str">
        <f t="shared" ca="1" si="280"/>
        <v/>
      </c>
      <c r="ER63" s="83" t="str">
        <f t="shared" ca="1" si="280"/>
        <v/>
      </c>
      <c r="ES63" s="83" t="str">
        <f t="shared" ca="1" si="280"/>
        <v/>
      </c>
      <c r="ET63" s="83" t="str">
        <f t="shared" ca="1" si="280"/>
        <v/>
      </c>
      <c r="EU63" s="83" t="str">
        <f t="shared" ca="1" si="280"/>
        <v/>
      </c>
      <c r="EV63" s="83" t="str">
        <f t="shared" ca="1" si="280"/>
        <v/>
      </c>
      <c r="EW63" s="83" t="str">
        <f t="shared" ca="1" si="280"/>
        <v/>
      </c>
      <c r="EX63" s="126" t="str">
        <f ca="1">IFERROR(IF(VLOOKUP(EX$1,$A$7:$C$26,3,0),IF(ISNUMBER(EO63),SUMIFS('Stats Coachs'!$F$3:$F$29,'Stats Coachs'!$C$3:$C$29,VLOOKUP(EX$1,$A$7:$B$26,2,0)),""),""),"")</f>
        <v/>
      </c>
      <c r="EY63" s="83" t="str">
        <f t="shared" ca="1" si="281"/>
        <v/>
      </c>
      <c r="EZ63" s="83" t="str">
        <f t="shared" ca="1" si="281"/>
        <v/>
      </c>
      <c r="FA63" s="83" t="str">
        <f t="shared" ca="1" si="281"/>
        <v/>
      </c>
      <c r="FB63" s="83" t="str">
        <f t="shared" ca="1" si="281"/>
        <v/>
      </c>
      <c r="FC63" s="83" t="str">
        <f t="shared" ca="1" si="281"/>
        <v/>
      </c>
      <c r="FD63" s="83" t="str">
        <f t="shared" ca="1" si="281"/>
        <v/>
      </c>
      <c r="FE63" s="83" t="str">
        <f t="shared" ca="1" si="281"/>
        <v/>
      </c>
      <c r="FF63" s="83" t="str">
        <f t="shared" ca="1" si="281"/>
        <v/>
      </c>
      <c r="FG63" s="83" t="str">
        <f t="shared" ca="1" si="281"/>
        <v/>
      </c>
      <c r="FH63" s="126" t="str">
        <f ca="1">IFERROR(IF(VLOOKUP(FH$1,$A$7:$C$26,3,0),IF(ISNUMBER(EY63),SUMIFS('Stats Coachs'!$F$3:$F$29,'Stats Coachs'!$C$3:$C$29,VLOOKUP(FH$1,$A$7:$B$26,2,0)),""),""),"")</f>
        <v/>
      </c>
      <c r="FI63" s="83" t="str">
        <f t="shared" ca="1" si="282"/>
        <v/>
      </c>
      <c r="FJ63" s="83" t="str">
        <f t="shared" ca="1" si="282"/>
        <v/>
      </c>
      <c r="FK63" s="83" t="str">
        <f t="shared" ca="1" si="282"/>
        <v/>
      </c>
      <c r="FL63" s="83" t="str">
        <f t="shared" ca="1" si="282"/>
        <v/>
      </c>
      <c r="FM63" s="83" t="str">
        <f t="shared" ca="1" si="282"/>
        <v/>
      </c>
      <c r="FN63" s="83" t="str">
        <f t="shared" ca="1" si="282"/>
        <v/>
      </c>
      <c r="FO63" s="83" t="str">
        <f t="shared" ca="1" si="282"/>
        <v/>
      </c>
      <c r="FP63" s="83" t="str">
        <f t="shared" ca="1" si="282"/>
        <v/>
      </c>
      <c r="FQ63" s="83" t="str">
        <f t="shared" ca="1" si="282"/>
        <v/>
      </c>
      <c r="FR63" s="126" t="str">
        <f ca="1">IFERROR(IF(VLOOKUP(FR$1,$A$7:$C$26,3,0),IF(ISNUMBER(FI63),SUMIFS('Stats Coachs'!$F$3:$F$29,'Stats Coachs'!$C$3:$C$29,VLOOKUP(FR$1,$A$7:$B$26,2,0)),""),""),"")</f>
        <v/>
      </c>
      <c r="FS63" s="83" t="str">
        <f t="shared" ca="1" si="283"/>
        <v/>
      </c>
      <c r="FT63" s="83" t="str">
        <f t="shared" ca="1" si="283"/>
        <v/>
      </c>
      <c r="FU63" s="83" t="str">
        <f t="shared" ca="1" si="283"/>
        <v/>
      </c>
      <c r="FV63" s="83" t="str">
        <f t="shared" ca="1" si="283"/>
        <v/>
      </c>
      <c r="FW63" s="83" t="str">
        <f t="shared" ca="1" si="283"/>
        <v/>
      </c>
      <c r="FX63" s="83" t="str">
        <f t="shared" ca="1" si="283"/>
        <v/>
      </c>
      <c r="FY63" s="83" t="str">
        <f t="shared" ca="1" si="283"/>
        <v/>
      </c>
      <c r="FZ63" s="83" t="str">
        <f t="shared" ca="1" si="283"/>
        <v/>
      </c>
      <c r="GA63" s="83" t="str">
        <f t="shared" ca="1" si="283"/>
        <v/>
      </c>
      <c r="GB63" s="126" t="str">
        <f ca="1">IFERROR(IF(VLOOKUP(GB$1,$A$7:$C$26,3,0),IF(ISNUMBER(FS63),SUMIFS('Stats Coachs'!$F$3:$F$29,'Stats Coachs'!$C$3:$C$29,VLOOKUP(GB$1,$A$7:$B$26,2,0)),""),""),"")</f>
        <v/>
      </c>
      <c r="GC63" s="83">
        <f t="shared" ca="1" si="284"/>
        <v>16</v>
      </c>
      <c r="GD63" s="83">
        <f t="shared" ca="1" si="284"/>
        <v>13</v>
      </c>
      <c r="GE63" s="83">
        <f t="shared" ca="1" si="284"/>
        <v>3</v>
      </c>
      <c r="GF63" s="83">
        <f t="shared" ca="1" si="284"/>
        <v>1160</v>
      </c>
      <c r="GG63" s="83" t="str">
        <f t="shared" ca="1" si="284"/>
        <v>72.5</v>
      </c>
      <c r="GH63" s="83">
        <f t="shared" ca="1" si="284"/>
        <v>0</v>
      </c>
      <c r="GI63" s="83">
        <f t="shared" ca="1" si="284"/>
        <v>4</v>
      </c>
      <c r="GJ63" s="83">
        <f t="shared" ca="1" si="284"/>
        <v>3</v>
      </c>
      <c r="GK63" s="83">
        <f t="shared" ca="1" si="284"/>
        <v>0</v>
      </c>
      <c r="GL63" s="126">
        <f ca="1">IFERROR(IF(VLOOKUP(GL$1,$A$7:$C$26,3,0),IF(ISNUMBER(GC63),SUMIFS('Stats Coachs'!$F$3:$F$29,'Stats Coachs'!$C$3:$C$29,VLOOKUP(GL$1,$A$7:$B$26,2,0)),""),""),"")</f>
        <v>22</v>
      </c>
      <c r="GM63" s="83" t="str">
        <f t="shared" ca="1" si="285"/>
        <v/>
      </c>
      <c r="GN63" s="83" t="str">
        <f t="shared" ca="1" si="285"/>
        <v/>
      </c>
      <c r="GO63" s="83" t="str">
        <f t="shared" ca="1" si="285"/>
        <v/>
      </c>
      <c r="GP63" s="83" t="str">
        <f t="shared" ca="1" si="285"/>
        <v/>
      </c>
      <c r="GQ63" s="83" t="str">
        <f t="shared" ca="1" si="285"/>
        <v/>
      </c>
      <c r="GR63" s="83" t="str">
        <f t="shared" ca="1" si="285"/>
        <v/>
      </c>
      <c r="GS63" s="83" t="str">
        <f t="shared" ca="1" si="285"/>
        <v/>
      </c>
      <c r="GT63" s="83" t="str">
        <f t="shared" ca="1" si="285"/>
        <v/>
      </c>
      <c r="GU63" s="83" t="str">
        <f t="shared" ca="1" si="285"/>
        <v/>
      </c>
      <c r="GV63" s="126" t="str">
        <f ca="1">IFERROR(IF(VLOOKUP(GV$1,$A$7:$C$26,3,0),IF(ISNUMBER(GM63),SUMIFS('Stats Coachs'!$F$3:$F$29,'Stats Coachs'!$C$3:$C$29,VLOOKUP(GV$1,$A$7:$B$26,2,0)),""),""),"")</f>
        <v/>
      </c>
      <c r="GW63" s="83" t="str">
        <f t="shared" ca="1" si="286"/>
        <v/>
      </c>
      <c r="GX63" s="83" t="str">
        <f t="shared" ca="1" si="286"/>
        <v/>
      </c>
      <c r="GY63" s="83" t="str">
        <f t="shared" ca="1" si="286"/>
        <v/>
      </c>
      <c r="GZ63" s="83" t="str">
        <f t="shared" ca="1" si="286"/>
        <v/>
      </c>
      <c r="HA63" s="83" t="str">
        <f t="shared" ca="1" si="286"/>
        <v/>
      </c>
      <c r="HB63" s="83" t="str">
        <f t="shared" ca="1" si="286"/>
        <v/>
      </c>
      <c r="HC63" s="83" t="str">
        <f t="shared" ca="1" si="286"/>
        <v/>
      </c>
      <c r="HD63" s="83" t="str">
        <f t="shared" ca="1" si="286"/>
        <v/>
      </c>
      <c r="HE63" s="83" t="str">
        <f t="shared" ca="1" si="286"/>
        <v/>
      </c>
      <c r="HF63" s="126" t="str">
        <f ca="1">IFERROR(IF(VLOOKUP(HF$1,$A$7:$C$26,3,0),IF(ISNUMBER(GW63),SUMIFS('Stats Coachs'!$F$3:$F$29,'Stats Coachs'!$C$3:$C$29,VLOOKUP(HF$1,$A$7:$B$26,2,0)),""),""),"")</f>
        <v/>
      </c>
      <c r="HG63" s="83" t="str">
        <f t="shared" ca="1" si="287"/>
        <v/>
      </c>
      <c r="HH63" s="83" t="str">
        <f t="shared" ca="1" si="287"/>
        <v/>
      </c>
      <c r="HI63" s="83" t="str">
        <f t="shared" ca="1" si="287"/>
        <v/>
      </c>
      <c r="HJ63" s="83" t="str">
        <f t="shared" ca="1" si="287"/>
        <v/>
      </c>
      <c r="HK63" s="83" t="str">
        <f t="shared" ca="1" si="287"/>
        <v/>
      </c>
      <c r="HL63" s="83" t="str">
        <f t="shared" ca="1" si="287"/>
        <v/>
      </c>
      <c r="HM63" s="83" t="str">
        <f t="shared" ca="1" si="287"/>
        <v/>
      </c>
      <c r="HN63" s="83" t="str">
        <f t="shared" ca="1" si="287"/>
        <v/>
      </c>
      <c r="HO63" s="83" t="str">
        <f t="shared" ca="1" si="287"/>
        <v/>
      </c>
      <c r="HP63" s="126" t="str">
        <f ca="1">IFERROR(IF(VLOOKUP(HP$1,$A$7:$C$26,3,0),IF(ISNUMBER(HG63),SUMIFS('Stats Coachs'!$F$3:$F$29,'Stats Coachs'!$C$3:$C$29,VLOOKUP(HP$1,$A$7:$B$26,2,0)),""),""),"")</f>
        <v/>
      </c>
      <c r="HQ63" s="83" t="str">
        <f t="shared" ca="1" si="288"/>
        <v/>
      </c>
      <c r="HR63" s="83" t="str">
        <f t="shared" ca="1" si="288"/>
        <v/>
      </c>
      <c r="HS63" s="83" t="str">
        <f t="shared" ca="1" si="288"/>
        <v/>
      </c>
      <c r="HT63" s="83" t="str">
        <f t="shared" ca="1" si="288"/>
        <v/>
      </c>
      <c r="HU63" s="83" t="str">
        <f t="shared" ca="1" si="288"/>
        <v/>
      </c>
      <c r="HV63" s="83" t="str">
        <f t="shared" ca="1" si="288"/>
        <v/>
      </c>
      <c r="HW63" s="83" t="str">
        <f t="shared" ca="1" si="288"/>
        <v/>
      </c>
      <c r="HX63" s="83" t="str">
        <f t="shared" ca="1" si="288"/>
        <v/>
      </c>
      <c r="HY63" s="83" t="str">
        <f t="shared" ca="1" si="288"/>
        <v/>
      </c>
      <c r="HZ63" s="126" t="str">
        <f ca="1">IFERROR(IF(VLOOKUP(HZ$1,$A$7:$C$26,3,0),IF(ISNUMBER(HQ63),SUMIFS('Stats Coachs'!$F$3:$F$29,'Stats Coachs'!$C$3:$C$29,VLOOKUP(HZ$1,$A$7:$B$26,2,0)),""),""),"")</f>
        <v/>
      </c>
      <c r="IA63" s="83" t="str">
        <f t="shared" ca="1" si="289"/>
        <v/>
      </c>
      <c r="IB63" s="83" t="str">
        <f t="shared" ca="1" si="289"/>
        <v/>
      </c>
      <c r="IC63" s="83" t="str">
        <f t="shared" ca="1" si="289"/>
        <v/>
      </c>
      <c r="ID63" s="83" t="str">
        <f t="shared" ca="1" si="289"/>
        <v/>
      </c>
      <c r="IE63" s="83" t="str">
        <f t="shared" ca="1" si="289"/>
        <v/>
      </c>
      <c r="IF63" s="83" t="str">
        <f t="shared" ca="1" si="289"/>
        <v/>
      </c>
      <c r="IG63" s="83" t="str">
        <f t="shared" ca="1" si="289"/>
        <v/>
      </c>
      <c r="IH63" s="83" t="str">
        <f t="shared" ca="1" si="289"/>
        <v/>
      </c>
      <c r="II63" s="83" t="str">
        <f t="shared" ca="1" si="289"/>
        <v/>
      </c>
      <c r="IJ63" s="126" t="str">
        <f ca="1">IFERROR(IF(VLOOKUP(IJ$1,$A$7:$C$26,3,0),IF(ISNUMBER(IA63),SUMIFS('Stats Coachs'!$F$3:$F$29,'Stats Coachs'!$C$3:$C$29,VLOOKUP(IJ$1,$A$7:$B$26,2,0)),""),""),"")</f>
        <v/>
      </c>
    </row>
    <row r="64" spans="1:244" x14ac:dyDescent="0.2">
      <c r="E64" s="83">
        <v>61</v>
      </c>
      <c r="F64" s="86" t="str">
        <f t="shared" ca="1" si="247"/>
        <v xml:space="preserve">Kiki </v>
      </c>
      <c r="G64" s="83">
        <f t="shared" ca="1" si="170"/>
        <v>21</v>
      </c>
      <c r="H64" s="83">
        <f t="shared" ca="1" si="170"/>
        <v>20</v>
      </c>
      <c r="I64" s="83">
        <f t="shared" ca="1" si="170"/>
        <v>1</v>
      </c>
      <c r="J64" s="117">
        <f t="shared" ca="1" si="170"/>
        <v>1845</v>
      </c>
      <c r="K64" s="87">
        <f t="shared" ca="1" si="171"/>
        <v>88</v>
      </c>
      <c r="L64" s="83">
        <f t="shared" ca="1" si="172"/>
        <v>0</v>
      </c>
      <c r="M64" s="83">
        <f t="shared" ca="1" si="172"/>
        <v>1</v>
      </c>
      <c r="N64" s="83">
        <f t="shared" ca="1" si="172"/>
        <v>1</v>
      </c>
      <c r="O64" s="83">
        <f t="shared" ca="1" si="172"/>
        <v>0</v>
      </c>
      <c r="P64" s="114">
        <f t="shared" ca="1" si="173"/>
        <v>4.8054919908466817E-2</v>
      </c>
      <c r="Q64" s="83">
        <f t="shared" ca="1" si="174"/>
        <v>2</v>
      </c>
      <c r="R64" s="114">
        <f t="shared" ca="1" si="175"/>
        <v>0.4375</v>
      </c>
      <c r="T64" s="88">
        <f ca="1">RANK(V64,$V$4:$V$98,0)+COUNTIFS($V$4:$V64,V64)-1</f>
        <v>40</v>
      </c>
      <c r="U64" s="84" t="str">
        <f>Listes!X64</f>
        <v>Lolo</v>
      </c>
      <c r="V64" s="89" cm="1">
        <f t="array" aca="1" ref="V64" ca="1">INDEX($W64:$AG64,$C$2)</f>
        <v>63</v>
      </c>
      <c r="W64" s="83">
        <f t="shared" ca="1" si="245"/>
        <v>63</v>
      </c>
      <c r="X64" s="83">
        <f t="shared" ca="1" si="245"/>
        <v>52</v>
      </c>
      <c r="Y64" s="83">
        <f t="shared" ca="1" si="245"/>
        <v>11</v>
      </c>
      <c r="Z64" s="83">
        <f t="shared" ca="1" si="245"/>
        <v>4795</v>
      </c>
      <c r="AA64" s="90">
        <f t="shared" ca="1" si="146"/>
        <v>76.111111111111114</v>
      </c>
      <c r="AB64" s="83">
        <f t="shared" ca="1" si="246"/>
        <v>0</v>
      </c>
      <c r="AC64" s="83">
        <f t="shared" ca="1" si="246"/>
        <v>0</v>
      </c>
      <c r="AD64" s="83">
        <f t="shared" ca="1" si="246"/>
        <v>1</v>
      </c>
      <c r="AE64" s="83">
        <f t="shared" ca="1" si="246"/>
        <v>0</v>
      </c>
      <c r="AF64" s="116">
        <f t="shared" ca="1" si="244"/>
        <v>0.14416475972540047</v>
      </c>
      <c r="AG64" s="85">
        <f t="shared" ca="1" si="178"/>
        <v>5</v>
      </c>
      <c r="AH64" s="126">
        <f t="shared" ca="1" si="179"/>
        <v>100</v>
      </c>
      <c r="AI64" s="83" t="str">
        <f t="shared" ref="AI64:AQ73" ca="1" si="290">IFERROR(IF(VLOOKUP(AI$1,$A$6:$C$26,3,0),VLOOKUP($U64,INDIRECT("'"&amp;SUBSTITUTE(VLOOKUP(AI$1,$A$6:$C$26,2,0),"Saison","Stats",1)&amp;"'!$A:$J"),AI$2,0),""),"")</f>
        <v/>
      </c>
      <c r="AJ64" s="83" t="str">
        <f t="shared" ca="1" si="290"/>
        <v/>
      </c>
      <c r="AK64" s="83" t="str">
        <f t="shared" ca="1" si="290"/>
        <v/>
      </c>
      <c r="AL64" s="83" t="str">
        <f t="shared" ca="1" si="290"/>
        <v/>
      </c>
      <c r="AM64" s="83" t="str">
        <f t="shared" ca="1" si="290"/>
        <v/>
      </c>
      <c r="AN64" s="83" t="str">
        <f t="shared" ca="1" si="290"/>
        <v/>
      </c>
      <c r="AO64" s="83" t="str">
        <f t="shared" ca="1" si="290"/>
        <v/>
      </c>
      <c r="AP64" s="83" t="str">
        <f t="shared" ca="1" si="290"/>
        <v/>
      </c>
      <c r="AQ64" s="83" t="str">
        <f t="shared" ca="1" si="290"/>
        <v/>
      </c>
      <c r="AR64" s="126" t="str">
        <f ca="1">IFERROR(IF(VLOOKUP(AR$1,$A$6:$C$26,3,0),IF(ISNUMBER(AI64),SUMIFS('Stats Coachs'!$F$2:$F$29,'Stats Coachs'!$C$2:$C$29,VLOOKUP(AR$1,$A$6:$B$26,2,0)),""),""),"")</f>
        <v/>
      </c>
      <c r="AS64" s="83" t="str">
        <f t="shared" ref="AS64:BA73" ca="1" si="291">IFERROR(IF(VLOOKUP(AS$1,$A$7:$C$26,3,0),VLOOKUP($U64,INDIRECT("'"&amp;SUBSTITUTE(VLOOKUP(AS$1,$A$7:$C$26,2,0),"Saison","Stats",1)&amp;"'!$A:$J"),AS$2,0),""),"")</f>
        <v/>
      </c>
      <c r="AT64" s="83" t="str">
        <f t="shared" ca="1" si="291"/>
        <v/>
      </c>
      <c r="AU64" s="83" t="str">
        <f t="shared" ca="1" si="291"/>
        <v/>
      </c>
      <c r="AV64" s="83" t="str">
        <f t="shared" ca="1" si="291"/>
        <v/>
      </c>
      <c r="AW64" s="83" t="str">
        <f t="shared" ca="1" si="291"/>
        <v/>
      </c>
      <c r="AX64" s="83" t="str">
        <f t="shared" ca="1" si="291"/>
        <v/>
      </c>
      <c r="AY64" s="83" t="str">
        <f t="shared" ca="1" si="291"/>
        <v/>
      </c>
      <c r="AZ64" s="83" t="str">
        <f t="shared" ca="1" si="291"/>
        <v/>
      </c>
      <c r="BA64" s="83" t="str">
        <f t="shared" ca="1" si="291"/>
        <v/>
      </c>
      <c r="BB64" s="126" t="str">
        <f ca="1">IFERROR(IF(VLOOKUP(BB$1,$A$7:$C$26,3,0),IF(ISNUMBER(AS64),SUMIFS('Stats Coachs'!$F$3:$F$29,'Stats Coachs'!$C$3:$C$29,VLOOKUP(BB$1,$A$7:$B$26,2,0)),""),""),"")</f>
        <v/>
      </c>
      <c r="BC64" s="83" t="str">
        <f t="shared" ref="BC64:BK73" ca="1" si="292">IFERROR(IF(VLOOKUP(BC$1,$A$7:$C$26,3,0),VLOOKUP($U64,INDIRECT("'"&amp;SUBSTITUTE(VLOOKUP(BC$1,$A$7:$C$26,2,0),"Saison","Stats",1)&amp;"'!$A:$J"),BC$2,0),""),"")</f>
        <v/>
      </c>
      <c r="BD64" s="83" t="str">
        <f t="shared" ca="1" si="292"/>
        <v/>
      </c>
      <c r="BE64" s="83" t="str">
        <f t="shared" ca="1" si="292"/>
        <v/>
      </c>
      <c r="BF64" s="83" t="str">
        <f t="shared" ca="1" si="292"/>
        <v/>
      </c>
      <c r="BG64" s="83" t="str">
        <f t="shared" ca="1" si="292"/>
        <v/>
      </c>
      <c r="BH64" s="83" t="str">
        <f t="shared" ca="1" si="292"/>
        <v/>
      </c>
      <c r="BI64" s="83" t="str">
        <f t="shared" ca="1" si="292"/>
        <v/>
      </c>
      <c r="BJ64" s="83" t="str">
        <f t="shared" ca="1" si="292"/>
        <v/>
      </c>
      <c r="BK64" s="83" t="str">
        <f t="shared" ca="1" si="292"/>
        <v/>
      </c>
      <c r="BL64" s="126" t="str">
        <f ca="1">IFERROR(IF(VLOOKUP(BL$1,$A$7:$C$26,3,0),IF(ISNUMBER(BC64),SUMIFS('Stats Coachs'!$F$3:$F$29,'Stats Coachs'!$C$3:$C$29,VLOOKUP(BL$1,$A$7:$B$26,2,0)),""),""),"")</f>
        <v/>
      </c>
      <c r="BM64" s="83" t="str">
        <f t="shared" ref="BM64:BU73" ca="1" si="293">IFERROR(IF(VLOOKUP(BM$1,$A$7:$C$26,3,0),VLOOKUP($U64,INDIRECT("'"&amp;SUBSTITUTE(VLOOKUP(BM$1,$A$7:$C$26,2,0),"Saison","Stats",1)&amp;"'!$A:$J"),BM$2,0),""),"")</f>
        <v/>
      </c>
      <c r="BN64" s="83" t="str">
        <f t="shared" ca="1" si="293"/>
        <v/>
      </c>
      <c r="BO64" s="83" t="str">
        <f t="shared" ca="1" si="293"/>
        <v/>
      </c>
      <c r="BP64" s="83" t="str">
        <f t="shared" ca="1" si="293"/>
        <v/>
      </c>
      <c r="BQ64" s="83" t="str">
        <f t="shared" ca="1" si="293"/>
        <v/>
      </c>
      <c r="BR64" s="83" t="str">
        <f t="shared" ca="1" si="293"/>
        <v/>
      </c>
      <c r="BS64" s="83" t="str">
        <f t="shared" ca="1" si="293"/>
        <v/>
      </c>
      <c r="BT64" s="83" t="str">
        <f t="shared" ca="1" si="293"/>
        <v/>
      </c>
      <c r="BU64" s="83" t="str">
        <f t="shared" ca="1" si="293"/>
        <v/>
      </c>
      <c r="BV64" s="126" t="str">
        <f ca="1">IFERROR(IF(VLOOKUP(BV$1,$A$7:$C$26,3,0),IF(ISNUMBER(BM64),SUMIFS('Stats Coachs'!$F$3:$F$29,'Stats Coachs'!$C$3:$C$29,VLOOKUP(BV$1,$A$7:$B$26,2,0)),""),""),"")</f>
        <v/>
      </c>
      <c r="BW64" s="83" t="str">
        <f t="shared" ref="BW64:CE73" ca="1" si="294">IFERROR(IF(VLOOKUP(BW$1,$A$7:$C$26,3,0),VLOOKUP($U64,INDIRECT("'"&amp;SUBSTITUTE(VLOOKUP(BW$1,$A$7:$C$26,2,0),"Saison","Stats",1)&amp;"'!$A:$J"),BW$2,0),""),"")</f>
        <v/>
      </c>
      <c r="BX64" s="83" t="str">
        <f t="shared" ca="1" si="294"/>
        <v/>
      </c>
      <c r="BY64" s="83" t="str">
        <f t="shared" ca="1" si="294"/>
        <v/>
      </c>
      <c r="BZ64" s="83" t="str">
        <f t="shared" ca="1" si="294"/>
        <v/>
      </c>
      <c r="CA64" s="83" t="str">
        <f t="shared" ca="1" si="294"/>
        <v/>
      </c>
      <c r="CB64" s="83" t="str">
        <f t="shared" ca="1" si="294"/>
        <v/>
      </c>
      <c r="CC64" s="83" t="str">
        <f t="shared" ca="1" si="294"/>
        <v/>
      </c>
      <c r="CD64" s="83" t="str">
        <f t="shared" ca="1" si="294"/>
        <v/>
      </c>
      <c r="CE64" s="83" t="str">
        <f t="shared" ca="1" si="294"/>
        <v/>
      </c>
      <c r="CF64" s="126" t="str">
        <f ca="1">IFERROR(IF(VLOOKUP(CF$1,$A$7:$C$26,3,0),IF(ISNUMBER(BW64),SUMIFS('Stats Coachs'!$F$3:$F$29,'Stats Coachs'!$C$3:$C$29,VLOOKUP(CF$1,$A$7:$B$26,2,0)),""),""),"")</f>
        <v/>
      </c>
      <c r="CG64" s="83" t="str">
        <f t="shared" ref="CG64:CO73" ca="1" si="295">IFERROR(IF(VLOOKUP(CG$1,$A$7:$C$26,3,0),VLOOKUP($U64,INDIRECT("'"&amp;SUBSTITUTE(VLOOKUP(CG$1,$A$7:$C$26,2,0),"Saison","Stats",1)&amp;"'!$A:$J"),CG$2,0),""),"")</f>
        <v/>
      </c>
      <c r="CH64" s="83" t="str">
        <f t="shared" ca="1" si="295"/>
        <v/>
      </c>
      <c r="CI64" s="83" t="str">
        <f t="shared" ca="1" si="295"/>
        <v/>
      </c>
      <c r="CJ64" s="83" t="str">
        <f t="shared" ca="1" si="295"/>
        <v/>
      </c>
      <c r="CK64" s="83" t="str">
        <f t="shared" ca="1" si="295"/>
        <v/>
      </c>
      <c r="CL64" s="83" t="str">
        <f t="shared" ca="1" si="295"/>
        <v/>
      </c>
      <c r="CM64" s="83" t="str">
        <f t="shared" ca="1" si="295"/>
        <v/>
      </c>
      <c r="CN64" s="83" t="str">
        <f t="shared" ca="1" si="295"/>
        <v/>
      </c>
      <c r="CO64" s="83" t="str">
        <f t="shared" ca="1" si="295"/>
        <v/>
      </c>
      <c r="CP64" s="126" t="str">
        <f ca="1">IFERROR(IF(VLOOKUP(CP$1,$A$7:$C$26,3,0),IF(ISNUMBER(CG64),SUMIFS('Stats Coachs'!$F$3:$F$29,'Stats Coachs'!$C$3:$C$29,VLOOKUP(CP$1,$A$7:$B$26,2,0)),""),""),"")</f>
        <v/>
      </c>
      <c r="CQ64" s="83" t="str">
        <f t="shared" ref="CQ64:CY73" ca="1" si="296">IFERROR(IF(VLOOKUP(CQ$1,$A$7:$C$26,3,0),VLOOKUP($U64,INDIRECT("'"&amp;SUBSTITUTE(VLOOKUP(CQ$1,$A$7:$C$26,2,0),"Saison","Stats",1)&amp;"'!$A:$J"),CQ$2,0),""),"")</f>
        <v/>
      </c>
      <c r="CR64" s="83" t="str">
        <f t="shared" ca="1" si="296"/>
        <v/>
      </c>
      <c r="CS64" s="83" t="str">
        <f t="shared" ca="1" si="296"/>
        <v/>
      </c>
      <c r="CT64" s="83" t="str">
        <f t="shared" ca="1" si="296"/>
        <v/>
      </c>
      <c r="CU64" s="83" t="str">
        <f t="shared" ca="1" si="296"/>
        <v/>
      </c>
      <c r="CV64" s="83" t="str">
        <f t="shared" ca="1" si="296"/>
        <v/>
      </c>
      <c r="CW64" s="83" t="str">
        <f t="shared" ca="1" si="296"/>
        <v/>
      </c>
      <c r="CX64" s="83" t="str">
        <f t="shared" ca="1" si="296"/>
        <v/>
      </c>
      <c r="CY64" s="83" t="str">
        <f t="shared" ca="1" si="296"/>
        <v/>
      </c>
      <c r="CZ64" s="126" t="str">
        <f ca="1">IFERROR(IF(VLOOKUP(CZ$1,$A$7:$C$26,3,0),IF(ISNUMBER(CQ64),SUMIFS('Stats Coachs'!$F$3:$F$29,'Stats Coachs'!$C$3:$C$29,VLOOKUP(CZ$1,$A$7:$B$26,2,0)),""),""),"")</f>
        <v/>
      </c>
      <c r="DA64" s="83" t="str">
        <f t="shared" ref="DA64:DI73" ca="1" si="297">IFERROR(IF(VLOOKUP(DA$1,$A$7:$C$26,3,0),VLOOKUP($U64,INDIRECT("'"&amp;SUBSTITUTE(VLOOKUP(DA$1,$A$7:$C$26,2,0),"Saison","Stats",1)&amp;"'!$A:$J"),DA$2,0),""),"")</f>
        <v/>
      </c>
      <c r="DB64" s="83" t="str">
        <f t="shared" ca="1" si="297"/>
        <v/>
      </c>
      <c r="DC64" s="83" t="str">
        <f t="shared" ca="1" si="297"/>
        <v/>
      </c>
      <c r="DD64" s="83" t="str">
        <f t="shared" ca="1" si="297"/>
        <v/>
      </c>
      <c r="DE64" s="83" t="str">
        <f t="shared" ca="1" si="297"/>
        <v/>
      </c>
      <c r="DF64" s="83" t="str">
        <f t="shared" ca="1" si="297"/>
        <v/>
      </c>
      <c r="DG64" s="83" t="str">
        <f t="shared" ca="1" si="297"/>
        <v/>
      </c>
      <c r="DH64" s="83" t="str">
        <f t="shared" ca="1" si="297"/>
        <v/>
      </c>
      <c r="DI64" s="83" t="str">
        <f t="shared" ca="1" si="297"/>
        <v/>
      </c>
      <c r="DJ64" s="126" t="str">
        <f ca="1">IFERROR(IF(VLOOKUP(DJ$1,$A$7:$C$26,3,0),IF(ISNUMBER(DA64),SUMIFS('Stats Coachs'!$F$3:$F$29,'Stats Coachs'!$C$3:$C$29,VLOOKUP(DJ$1,$A$7:$B$26,2,0)),""),""),"")</f>
        <v/>
      </c>
      <c r="DK64" s="83" t="str">
        <f t="shared" ref="DK64:DS73" ca="1" si="298">IFERROR(IF(VLOOKUP(DK$1,$A$7:$C$26,3,0),VLOOKUP($U64,INDIRECT("'"&amp;SUBSTITUTE(VLOOKUP(DK$1,$A$7:$C$26,2,0),"Saison","Stats",1)&amp;"'!$A:$J"),DK$2,0),""),"")</f>
        <v/>
      </c>
      <c r="DL64" s="83" t="str">
        <f t="shared" ca="1" si="298"/>
        <v/>
      </c>
      <c r="DM64" s="83" t="str">
        <f t="shared" ca="1" si="298"/>
        <v/>
      </c>
      <c r="DN64" s="83" t="str">
        <f t="shared" ca="1" si="298"/>
        <v/>
      </c>
      <c r="DO64" s="83" t="str">
        <f t="shared" ca="1" si="298"/>
        <v/>
      </c>
      <c r="DP64" s="83" t="str">
        <f t="shared" ca="1" si="298"/>
        <v/>
      </c>
      <c r="DQ64" s="83" t="str">
        <f t="shared" ca="1" si="298"/>
        <v/>
      </c>
      <c r="DR64" s="83" t="str">
        <f t="shared" ca="1" si="298"/>
        <v/>
      </c>
      <c r="DS64" s="83" t="str">
        <f t="shared" ca="1" si="298"/>
        <v/>
      </c>
      <c r="DT64" s="126" t="str">
        <f ca="1">IFERROR(IF(VLOOKUP(DT$1,$A$7:$C$26,3,0),IF(ISNUMBER(DK64),SUMIFS('Stats Coachs'!$F$3:$F$29,'Stats Coachs'!$C$3:$C$29,VLOOKUP(DT$1,$A$7:$B$26,2,0)),""),""),"")</f>
        <v/>
      </c>
      <c r="DU64" s="83" t="str">
        <f t="shared" ref="DU64:EC73" ca="1" si="299">IFERROR(IF(VLOOKUP(DU$1,$A$7:$C$26,3,0),VLOOKUP($U64,INDIRECT("'"&amp;SUBSTITUTE(VLOOKUP(DU$1,$A$7:$C$26,2,0),"Saison","Stats",1)&amp;"'!$A:$J"),DU$2,0),""),"")</f>
        <v/>
      </c>
      <c r="DV64" s="83" t="str">
        <f t="shared" ca="1" si="299"/>
        <v/>
      </c>
      <c r="DW64" s="83" t="str">
        <f t="shared" ca="1" si="299"/>
        <v/>
      </c>
      <c r="DX64" s="83" t="str">
        <f t="shared" ca="1" si="299"/>
        <v/>
      </c>
      <c r="DY64" s="83" t="str">
        <f t="shared" ca="1" si="299"/>
        <v/>
      </c>
      <c r="DZ64" s="83" t="str">
        <f t="shared" ca="1" si="299"/>
        <v/>
      </c>
      <c r="EA64" s="83" t="str">
        <f t="shared" ca="1" si="299"/>
        <v/>
      </c>
      <c r="EB64" s="83" t="str">
        <f t="shared" ca="1" si="299"/>
        <v/>
      </c>
      <c r="EC64" s="83" t="str">
        <f t="shared" ca="1" si="299"/>
        <v/>
      </c>
      <c r="ED64" s="126" t="str">
        <f ca="1">IFERROR(IF(VLOOKUP(ED$1,$A$7:$C$26,3,0),IF(ISNUMBER(DU64),SUMIFS('Stats Coachs'!$F$3:$F$29,'Stats Coachs'!$C$3:$C$29,VLOOKUP(ED$1,$A$7:$B$26,2,0)),""),""),"")</f>
        <v/>
      </c>
      <c r="EE64" s="83" t="str">
        <f t="shared" ref="EE64:EM73" ca="1" si="300">IFERROR(IF(VLOOKUP(EE$1,$A$7:$C$26,3,0),VLOOKUP($U64,INDIRECT("'"&amp;SUBSTITUTE(VLOOKUP(EE$1,$A$7:$C$26,2,0),"Saison","Stats",1)&amp;"'!$A:$J"),EE$2,0),""),"")</f>
        <v/>
      </c>
      <c r="EF64" s="83" t="str">
        <f t="shared" ca="1" si="300"/>
        <v/>
      </c>
      <c r="EG64" s="83" t="str">
        <f t="shared" ca="1" si="300"/>
        <v/>
      </c>
      <c r="EH64" s="83" t="str">
        <f t="shared" ca="1" si="300"/>
        <v/>
      </c>
      <c r="EI64" s="83" t="str">
        <f t="shared" ca="1" si="300"/>
        <v/>
      </c>
      <c r="EJ64" s="83" t="str">
        <f t="shared" ca="1" si="300"/>
        <v/>
      </c>
      <c r="EK64" s="83" t="str">
        <f t="shared" ca="1" si="300"/>
        <v/>
      </c>
      <c r="EL64" s="83" t="str">
        <f t="shared" ca="1" si="300"/>
        <v/>
      </c>
      <c r="EM64" s="83" t="str">
        <f t="shared" ca="1" si="300"/>
        <v/>
      </c>
      <c r="EN64" s="126" t="str">
        <f ca="1">IFERROR(IF(VLOOKUP(EN$1,$A$7:$C$26,3,0),IF(ISNUMBER(EE64),SUMIFS('Stats Coachs'!$F$3:$F$29,'Stats Coachs'!$C$3:$C$29,VLOOKUP(EN$1,$A$7:$B$26,2,0)),""),""),"")</f>
        <v/>
      </c>
      <c r="EO64" s="83" t="str">
        <f t="shared" ref="EO64:EW73" ca="1" si="301">IFERROR(IF(VLOOKUP(EO$1,$A$7:$C$26,3,0),VLOOKUP($U64,INDIRECT("'"&amp;SUBSTITUTE(VLOOKUP(EO$1,$A$7:$C$26,2,0),"Saison","Stats",1)&amp;"'!$A:$J"),EO$2,0),""),"")</f>
        <v/>
      </c>
      <c r="EP64" s="83" t="str">
        <f t="shared" ca="1" si="301"/>
        <v/>
      </c>
      <c r="EQ64" s="83" t="str">
        <f t="shared" ca="1" si="301"/>
        <v/>
      </c>
      <c r="ER64" s="83" t="str">
        <f t="shared" ca="1" si="301"/>
        <v/>
      </c>
      <c r="ES64" s="83" t="str">
        <f t="shared" ca="1" si="301"/>
        <v/>
      </c>
      <c r="ET64" s="83" t="str">
        <f t="shared" ca="1" si="301"/>
        <v/>
      </c>
      <c r="EU64" s="83" t="str">
        <f t="shared" ca="1" si="301"/>
        <v/>
      </c>
      <c r="EV64" s="83" t="str">
        <f t="shared" ca="1" si="301"/>
        <v/>
      </c>
      <c r="EW64" s="83" t="str">
        <f t="shared" ca="1" si="301"/>
        <v/>
      </c>
      <c r="EX64" s="126" t="str">
        <f ca="1">IFERROR(IF(VLOOKUP(EX$1,$A$7:$C$26,3,0),IF(ISNUMBER(EO64),SUMIFS('Stats Coachs'!$F$3:$F$29,'Stats Coachs'!$C$3:$C$29,VLOOKUP(EX$1,$A$7:$B$26,2,0)),""),""),"")</f>
        <v/>
      </c>
      <c r="EY64" s="83" t="str">
        <f t="shared" ref="EY64:FG73" ca="1" si="302">IFERROR(IF(VLOOKUP(EY$1,$A$7:$C$26,3,0),VLOOKUP($U64,INDIRECT("'"&amp;SUBSTITUTE(VLOOKUP(EY$1,$A$7:$C$26,2,0),"Saison","Stats",1)&amp;"'!$A:$J"),EY$2,0),""),"")</f>
        <v/>
      </c>
      <c r="EZ64" s="83" t="str">
        <f t="shared" ca="1" si="302"/>
        <v/>
      </c>
      <c r="FA64" s="83" t="str">
        <f t="shared" ca="1" si="302"/>
        <v/>
      </c>
      <c r="FB64" s="83" t="str">
        <f t="shared" ca="1" si="302"/>
        <v/>
      </c>
      <c r="FC64" s="83" t="str">
        <f t="shared" ca="1" si="302"/>
        <v/>
      </c>
      <c r="FD64" s="83" t="str">
        <f t="shared" ca="1" si="302"/>
        <v/>
      </c>
      <c r="FE64" s="83" t="str">
        <f t="shared" ca="1" si="302"/>
        <v/>
      </c>
      <c r="FF64" s="83" t="str">
        <f t="shared" ca="1" si="302"/>
        <v/>
      </c>
      <c r="FG64" s="83" t="str">
        <f t="shared" ca="1" si="302"/>
        <v/>
      </c>
      <c r="FH64" s="126" t="str">
        <f ca="1">IFERROR(IF(VLOOKUP(FH$1,$A$7:$C$26,3,0),IF(ISNUMBER(EY64),SUMIFS('Stats Coachs'!$F$3:$F$29,'Stats Coachs'!$C$3:$C$29,VLOOKUP(FH$1,$A$7:$B$26,2,0)),""),""),"")</f>
        <v/>
      </c>
      <c r="FI64" s="83" t="str">
        <f t="shared" ref="FI64:FQ73" ca="1" si="303">IFERROR(IF(VLOOKUP(FI$1,$A$7:$C$26,3,0),VLOOKUP($U64,INDIRECT("'"&amp;SUBSTITUTE(VLOOKUP(FI$1,$A$7:$C$26,2,0),"Saison","Stats",1)&amp;"'!$A:$J"),FI$2,0),""),"")</f>
        <v/>
      </c>
      <c r="FJ64" s="83" t="str">
        <f t="shared" ca="1" si="303"/>
        <v/>
      </c>
      <c r="FK64" s="83" t="str">
        <f t="shared" ca="1" si="303"/>
        <v/>
      </c>
      <c r="FL64" s="83" t="str">
        <f t="shared" ca="1" si="303"/>
        <v/>
      </c>
      <c r="FM64" s="83" t="str">
        <f t="shared" ca="1" si="303"/>
        <v/>
      </c>
      <c r="FN64" s="83" t="str">
        <f t="shared" ca="1" si="303"/>
        <v/>
      </c>
      <c r="FO64" s="83" t="str">
        <f t="shared" ca="1" si="303"/>
        <v/>
      </c>
      <c r="FP64" s="83" t="str">
        <f t="shared" ca="1" si="303"/>
        <v/>
      </c>
      <c r="FQ64" s="83" t="str">
        <f t="shared" ca="1" si="303"/>
        <v/>
      </c>
      <c r="FR64" s="126" t="str">
        <f ca="1">IFERROR(IF(VLOOKUP(FR$1,$A$7:$C$26,3,0),IF(ISNUMBER(FI64),SUMIFS('Stats Coachs'!$F$3:$F$29,'Stats Coachs'!$C$3:$C$29,VLOOKUP(FR$1,$A$7:$B$26,2,0)),""),""),"")</f>
        <v/>
      </c>
      <c r="FS64" s="83" t="str">
        <f t="shared" ref="FS64:GA73" ca="1" si="304">IFERROR(IF(VLOOKUP(FS$1,$A$7:$C$26,3,0),VLOOKUP($U64,INDIRECT("'"&amp;SUBSTITUTE(VLOOKUP(FS$1,$A$7:$C$26,2,0),"Saison","Stats",1)&amp;"'!$A:$J"),FS$2,0),""),"")</f>
        <v/>
      </c>
      <c r="FT64" s="83" t="str">
        <f t="shared" ca="1" si="304"/>
        <v/>
      </c>
      <c r="FU64" s="83" t="str">
        <f t="shared" ca="1" si="304"/>
        <v/>
      </c>
      <c r="FV64" s="83" t="str">
        <f t="shared" ca="1" si="304"/>
        <v/>
      </c>
      <c r="FW64" s="83" t="str">
        <f t="shared" ca="1" si="304"/>
        <v/>
      </c>
      <c r="FX64" s="83" t="str">
        <f t="shared" ca="1" si="304"/>
        <v/>
      </c>
      <c r="FY64" s="83" t="str">
        <f t="shared" ca="1" si="304"/>
        <v/>
      </c>
      <c r="FZ64" s="83" t="str">
        <f t="shared" ca="1" si="304"/>
        <v/>
      </c>
      <c r="GA64" s="83" t="str">
        <f t="shared" ca="1" si="304"/>
        <v/>
      </c>
      <c r="GB64" s="126" t="str">
        <f ca="1">IFERROR(IF(VLOOKUP(GB$1,$A$7:$C$26,3,0),IF(ISNUMBER(FS64),SUMIFS('Stats Coachs'!$F$3:$F$29,'Stats Coachs'!$C$3:$C$29,VLOOKUP(GB$1,$A$7:$B$26,2,0)),""),""),"")</f>
        <v/>
      </c>
      <c r="GC64" s="83" t="str">
        <f t="shared" ref="GC64:GK73" ca="1" si="305">IFERROR(IF(VLOOKUP(GC$1,$A$7:$C$26,3,0),VLOOKUP($U64,INDIRECT("'"&amp;SUBSTITUTE(VLOOKUP(GC$1,$A$7:$C$26,2,0),"Saison","Stats",1)&amp;"'!$A:$J"),GC$2,0),""),"")</f>
        <v/>
      </c>
      <c r="GD64" s="83" t="str">
        <f t="shared" ca="1" si="305"/>
        <v/>
      </c>
      <c r="GE64" s="83" t="str">
        <f t="shared" ca="1" si="305"/>
        <v/>
      </c>
      <c r="GF64" s="83" t="str">
        <f t="shared" ca="1" si="305"/>
        <v/>
      </c>
      <c r="GG64" s="83" t="str">
        <f t="shared" ca="1" si="305"/>
        <v/>
      </c>
      <c r="GH64" s="83" t="str">
        <f t="shared" ca="1" si="305"/>
        <v/>
      </c>
      <c r="GI64" s="83" t="str">
        <f t="shared" ca="1" si="305"/>
        <v/>
      </c>
      <c r="GJ64" s="83" t="str">
        <f t="shared" ca="1" si="305"/>
        <v/>
      </c>
      <c r="GK64" s="83" t="str">
        <f t="shared" ca="1" si="305"/>
        <v/>
      </c>
      <c r="GL64" s="126" t="str">
        <f ca="1">IFERROR(IF(VLOOKUP(GL$1,$A$7:$C$26,3,0),IF(ISNUMBER(GC64),SUMIFS('Stats Coachs'!$F$3:$F$29,'Stats Coachs'!$C$3:$C$29,VLOOKUP(GL$1,$A$7:$B$26,2,0)),""),""),"")</f>
        <v/>
      </c>
      <c r="GM64" s="83">
        <f t="shared" ref="GM64:GU73" ca="1" si="306">IFERROR(IF(VLOOKUP(GM$1,$A$7:$C$26,3,0),VLOOKUP($U64,INDIRECT("'"&amp;SUBSTITUTE(VLOOKUP(GM$1,$A$7:$C$26,2,0),"Saison","Stats",1)&amp;"'!$A:$J"),GM$2,0),""),"")</f>
        <v>9</v>
      </c>
      <c r="GN64" s="83">
        <f t="shared" ca="1" si="306"/>
        <v>7</v>
      </c>
      <c r="GO64" s="83">
        <f t="shared" ca="1" si="306"/>
        <v>2</v>
      </c>
      <c r="GP64" s="83">
        <f t="shared" ca="1" si="306"/>
        <v>680</v>
      </c>
      <c r="GQ64" s="83" t="str">
        <f t="shared" ca="1" si="306"/>
        <v>75.5</v>
      </c>
      <c r="GR64" s="83">
        <f t="shared" ca="1" si="306"/>
        <v>0</v>
      </c>
      <c r="GS64" s="83">
        <f t="shared" ca="1" si="306"/>
        <v>0</v>
      </c>
      <c r="GT64" s="83">
        <f t="shared" ca="1" si="306"/>
        <v>0</v>
      </c>
      <c r="GU64" s="83">
        <f t="shared" ca="1" si="306"/>
        <v>0</v>
      </c>
      <c r="GV64" s="126">
        <f ca="1">IFERROR(IF(VLOOKUP(GV$1,$A$7:$C$26,3,0),IF(ISNUMBER(GM64),SUMIFS('Stats Coachs'!$F$3:$F$29,'Stats Coachs'!$C$3:$C$29,VLOOKUP(GV$1,$A$7:$B$26,2,0)),""),""),"")</f>
        <v>22</v>
      </c>
      <c r="GW64" s="83">
        <f t="shared" ref="GW64:HE73" ca="1" si="307">IFERROR(IF(VLOOKUP(GW$1,$A$7:$C$26,3,0),VLOOKUP($U64,INDIRECT("'"&amp;SUBSTITUTE(VLOOKUP(GW$1,$A$7:$C$26,2,0),"Saison","Stats",1)&amp;"'!$A:$J"),GW$2,0),""),"")</f>
        <v>16</v>
      </c>
      <c r="GX64" s="83">
        <f t="shared" ca="1" si="307"/>
        <v>13</v>
      </c>
      <c r="GY64" s="83">
        <f t="shared" ca="1" si="307"/>
        <v>3</v>
      </c>
      <c r="GZ64" s="83">
        <f t="shared" ca="1" si="307"/>
        <v>1185</v>
      </c>
      <c r="HA64" s="83">
        <f t="shared" ca="1" si="307"/>
        <v>74</v>
      </c>
      <c r="HB64" s="83">
        <f t="shared" ca="1" si="307"/>
        <v>0</v>
      </c>
      <c r="HC64" s="83">
        <f t="shared" ca="1" si="307"/>
        <v>0</v>
      </c>
      <c r="HD64" s="83">
        <f t="shared" ca="1" si="307"/>
        <v>1</v>
      </c>
      <c r="HE64" s="83">
        <f t="shared" ca="1" si="307"/>
        <v>0</v>
      </c>
      <c r="HF64" s="126">
        <f ca="1">IFERROR(IF(VLOOKUP(HF$1,$A$7:$C$26,3,0),IF(ISNUMBER(GW64),SUMIFS('Stats Coachs'!$F$3:$F$29,'Stats Coachs'!$C$3:$C$29,VLOOKUP(HF$1,$A$7:$B$26,2,0)),""),""),"")</f>
        <v>21</v>
      </c>
      <c r="HG64" s="83">
        <f t="shared" ref="HG64:HO73" ca="1" si="308">IFERROR(IF(VLOOKUP(HG$1,$A$7:$C$26,3,0),VLOOKUP($U64,INDIRECT("'"&amp;SUBSTITUTE(VLOOKUP(HG$1,$A$7:$C$26,2,0),"Saison","Stats",1)&amp;"'!$A:$J"),HG$2,0),""),"")</f>
        <v>7</v>
      </c>
      <c r="HH64" s="83">
        <f t="shared" ca="1" si="308"/>
        <v>5</v>
      </c>
      <c r="HI64" s="83">
        <f t="shared" ca="1" si="308"/>
        <v>2</v>
      </c>
      <c r="HJ64" s="83">
        <f t="shared" ca="1" si="308"/>
        <v>435</v>
      </c>
      <c r="HK64" s="83">
        <f t="shared" ca="1" si="308"/>
        <v>62</v>
      </c>
      <c r="HL64" s="83">
        <f t="shared" ca="1" si="308"/>
        <v>0</v>
      </c>
      <c r="HM64" s="83">
        <f t="shared" ca="1" si="308"/>
        <v>0</v>
      </c>
      <c r="HN64" s="83">
        <f t="shared" ca="1" si="308"/>
        <v>0</v>
      </c>
      <c r="HO64" s="83">
        <f t="shared" ca="1" si="308"/>
        <v>0</v>
      </c>
      <c r="HP64" s="126">
        <f ca="1">IFERROR(IF(VLOOKUP(HP$1,$A$7:$C$26,3,0),IF(ISNUMBER(HG64),SUMIFS('Stats Coachs'!$F$3:$F$29,'Stats Coachs'!$C$3:$C$29,VLOOKUP(HP$1,$A$7:$B$26,2,0)),""),""),"")</f>
        <v>19</v>
      </c>
      <c r="HQ64" s="83">
        <f t="shared" ref="HQ64:HY73" ca="1" si="309">IFERROR(IF(VLOOKUP(HQ$1,$A$7:$C$26,3,0),VLOOKUP($U64,INDIRECT("'"&amp;SUBSTITUTE(VLOOKUP(HQ$1,$A$7:$C$26,2,0),"Saison","Stats",1)&amp;"'!$A:$J"),HQ$2,0),""),"")</f>
        <v>18</v>
      </c>
      <c r="HR64" s="83">
        <f t="shared" ca="1" si="309"/>
        <v>14</v>
      </c>
      <c r="HS64" s="83">
        <f t="shared" ca="1" si="309"/>
        <v>4</v>
      </c>
      <c r="HT64" s="83">
        <f t="shared" ca="1" si="309"/>
        <v>1385</v>
      </c>
      <c r="HU64" s="83">
        <f t="shared" ca="1" si="309"/>
        <v>77</v>
      </c>
      <c r="HV64" s="83">
        <f t="shared" ca="1" si="309"/>
        <v>0</v>
      </c>
      <c r="HW64" s="83">
        <f t="shared" ca="1" si="309"/>
        <v>0</v>
      </c>
      <c r="HX64" s="83">
        <f t="shared" ca="1" si="309"/>
        <v>0</v>
      </c>
      <c r="HY64" s="83">
        <f t="shared" ca="1" si="309"/>
        <v>0</v>
      </c>
      <c r="HZ64" s="126">
        <f ca="1">IFERROR(IF(VLOOKUP(HZ$1,$A$7:$C$26,3,0),IF(ISNUMBER(HQ64),SUMIFS('Stats Coachs'!$F$3:$F$29,'Stats Coachs'!$C$3:$C$29,VLOOKUP(HZ$1,$A$7:$B$26,2,0)),""),""),"")</f>
        <v>20</v>
      </c>
      <c r="IA64" s="83">
        <f t="shared" ref="IA64:II73" ca="1" si="310">IFERROR(IF(VLOOKUP(IA$1,$A$7:$C$26,3,0),VLOOKUP($U64,INDIRECT("'"&amp;SUBSTITUTE(VLOOKUP(IA$1,$A$7:$C$26,2,0),"Saison","Stats",1)&amp;"'!$A:$J"),IA$2,0),""),"")</f>
        <v>13</v>
      </c>
      <c r="IB64" s="83">
        <f t="shared" ca="1" si="310"/>
        <v>13</v>
      </c>
      <c r="IC64" s="83">
        <f t="shared" ca="1" si="310"/>
        <v>0</v>
      </c>
      <c r="ID64" s="83">
        <f t="shared" ca="1" si="310"/>
        <v>1110</v>
      </c>
      <c r="IE64" s="83">
        <f t="shared" ca="1" si="310"/>
        <v>85</v>
      </c>
      <c r="IF64" s="83">
        <f t="shared" ca="1" si="310"/>
        <v>0</v>
      </c>
      <c r="IG64" s="83">
        <f t="shared" ca="1" si="310"/>
        <v>0</v>
      </c>
      <c r="IH64" s="83">
        <f t="shared" ca="1" si="310"/>
        <v>0</v>
      </c>
      <c r="II64" s="83">
        <f t="shared" ca="1" si="310"/>
        <v>0</v>
      </c>
      <c r="IJ64" s="126">
        <f ca="1">IFERROR(IF(VLOOKUP(IJ$1,$A$7:$C$26,3,0),IF(ISNUMBER(IA64),SUMIFS('Stats Coachs'!$F$3:$F$29,'Stats Coachs'!$C$3:$C$29,VLOOKUP(IJ$1,$A$7:$B$26,2,0)),""),""),"")</f>
        <v>18</v>
      </c>
    </row>
    <row r="65" spans="5:248" x14ac:dyDescent="0.2">
      <c r="E65" s="83">
        <v>62</v>
      </c>
      <c r="F65" s="86" t="str">
        <f t="shared" ca="1" si="247"/>
        <v>Thib A</v>
      </c>
      <c r="G65" s="83">
        <f t="shared" ca="1" si="170"/>
        <v>21</v>
      </c>
      <c r="H65" s="83">
        <f t="shared" ca="1" si="170"/>
        <v>16</v>
      </c>
      <c r="I65" s="83">
        <f t="shared" ca="1" si="170"/>
        <v>5</v>
      </c>
      <c r="J65" s="117">
        <f t="shared" ca="1" si="170"/>
        <v>1305</v>
      </c>
      <c r="K65" s="87">
        <f t="shared" ca="1" si="171"/>
        <v>62</v>
      </c>
      <c r="L65" s="83">
        <f t="shared" ca="1" si="172"/>
        <v>2</v>
      </c>
      <c r="M65" s="83">
        <f t="shared" ca="1" si="172"/>
        <v>2</v>
      </c>
      <c r="N65" s="83">
        <f t="shared" ca="1" si="172"/>
        <v>0</v>
      </c>
      <c r="O65" s="83">
        <f t="shared" ca="1" si="172"/>
        <v>0</v>
      </c>
      <c r="P65" s="114">
        <f t="shared" ca="1" si="173"/>
        <v>4.8054919908466817E-2</v>
      </c>
      <c r="Q65" s="83">
        <f t="shared" ca="1" si="174"/>
        <v>1</v>
      </c>
      <c r="R65" s="114">
        <f t="shared" ca="1" si="175"/>
        <v>0.77777777777777779</v>
      </c>
      <c r="T65" s="88">
        <f ca="1">RANK(V65,$V$4:$V$98,0)+COUNTIFS($V$4:$V65,V65)-1</f>
        <v>69</v>
      </c>
      <c r="U65" s="84" t="str">
        <f>Listes!X65</f>
        <v>Lorenzo</v>
      </c>
      <c r="V65" s="89" cm="1">
        <f t="array" aca="1" ref="V65" ca="1">INDEX($W65:$AG65,$C$2)</f>
        <v>12</v>
      </c>
      <c r="W65" s="83">
        <f t="shared" ca="1" si="245"/>
        <v>12</v>
      </c>
      <c r="X65" s="83">
        <f t="shared" ca="1" si="245"/>
        <v>10</v>
      </c>
      <c r="Y65" s="83">
        <f t="shared" ca="1" si="245"/>
        <v>2</v>
      </c>
      <c r="Z65" s="83">
        <f t="shared" ca="1" si="245"/>
        <v>980</v>
      </c>
      <c r="AA65" s="90">
        <f t="shared" ca="1" si="146"/>
        <v>81.666666666666671</v>
      </c>
      <c r="AB65" s="83">
        <f t="shared" ca="1" si="246"/>
        <v>0</v>
      </c>
      <c r="AC65" s="83">
        <f t="shared" ca="1" si="246"/>
        <v>0</v>
      </c>
      <c r="AD65" s="83">
        <f t="shared" ca="1" si="246"/>
        <v>0</v>
      </c>
      <c r="AE65" s="83">
        <f t="shared" ca="1" si="246"/>
        <v>0</v>
      </c>
      <c r="AF65" s="116">
        <f t="shared" ca="1" si="244"/>
        <v>2.7459954233409609E-2</v>
      </c>
      <c r="AG65" s="85">
        <f t="shared" ca="1" si="178"/>
        <v>1</v>
      </c>
      <c r="AH65" s="126">
        <f t="shared" ca="1" si="179"/>
        <v>20</v>
      </c>
      <c r="AI65" s="83">
        <f t="shared" ca="1" si="290"/>
        <v>12</v>
      </c>
      <c r="AJ65" s="83">
        <f t="shared" ca="1" si="290"/>
        <v>10</v>
      </c>
      <c r="AK65" s="83">
        <f t="shared" ca="1" si="290"/>
        <v>2</v>
      </c>
      <c r="AL65" s="83">
        <f t="shared" ca="1" si="290"/>
        <v>980</v>
      </c>
      <c r="AM65" s="83" t="str">
        <f t="shared" ca="1" si="290"/>
        <v>81.5</v>
      </c>
      <c r="AN65" s="83">
        <f t="shared" ca="1" si="290"/>
        <v>0</v>
      </c>
      <c r="AO65" s="83">
        <f t="shared" ca="1" si="290"/>
        <v>0</v>
      </c>
      <c r="AP65" s="83">
        <f t="shared" ca="1" si="290"/>
        <v>0</v>
      </c>
      <c r="AQ65" s="83">
        <f t="shared" ca="1" si="290"/>
        <v>0</v>
      </c>
      <c r="AR65" s="126">
        <f ca="1">IFERROR(IF(VLOOKUP(AR$1,$A$6:$C$26,3,0),IF(ISNUMBER(AI65),SUMIFS('Stats Coachs'!$F$2:$F$29,'Stats Coachs'!$C$2:$C$29,VLOOKUP(AR$1,$A$6:$B$26,2,0)),""),""),"")</f>
        <v>20</v>
      </c>
      <c r="AS65" s="83" t="str">
        <f t="shared" ca="1" si="291"/>
        <v/>
      </c>
      <c r="AT65" s="83" t="str">
        <f t="shared" ca="1" si="291"/>
        <v/>
      </c>
      <c r="AU65" s="83" t="str">
        <f t="shared" ca="1" si="291"/>
        <v/>
      </c>
      <c r="AV65" s="83" t="str">
        <f t="shared" ca="1" si="291"/>
        <v/>
      </c>
      <c r="AW65" s="83" t="str">
        <f t="shared" ca="1" si="291"/>
        <v/>
      </c>
      <c r="AX65" s="83" t="str">
        <f t="shared" ca="1" si="291"/>
        <v/>
      </c>
      <c r="AY65" s="83" t="str">
        <f t="shared" ca="1" si="291"/>
        <v/>
      </c>
      <c r="AZ65" s="83" t="str">
        <f t="shared" ca="1" si="291"/>
        <v/>
      </c>
      <c r="BA65" s="83" t="str">
        <f t="shared" ca="1" si="291"/>
        <v/>
      </c>
      <c r="BB65" s="126" t="str">
        <f ca="1">IFERROR(IF(VLOOKUP(BB$1,$A$7:$C$26,3,0),IF(ISNUMBER(AS65),SUMIFS('Stats Coachs'!$F$3:$F$29,'Stats Coachs'!$C$3:$C$29,VLOOKUP(BB$1,$A$7:$B$26,2,0)),""),""),"")</f>
        <v/>
      </c>
      <c r="BC65" s="83" t="str">
        <f t="shared" ca="1" si="292"/>
        <v/>
      </c>
      <c r="BD65" s="83" t="str">
        <f t="shared" ca="1" si="292"/>
        <v/>
      </c>
      <c r="BE65" s="83" t="str">
        <f t="shared" ca="1" si="292"/>
        <v/>
      </c>
      <c r="BF65" s="83" t="str">
        <f t="shared" ca="1" si="292"/>
        <v/>
      </c>
      <c r="BG65" s="83" t="str">
        <f t="shared" ca="1" si="292"/>
        <v/>
      </c>
      <c r="BH65" s="83" t="str">
        <f t="shared" ca="1" si="292"/>
        <v/>
      </c>
      <c r="BI65" s="83" t="str">
        <f t="shared" ca="1" si="292"/>
        <v/>
      </c>
      <c r="BJ65" s="83" t="str">
        <f t="shared" ca="1" si="292"/>
        <v/>
      </c>
      <c r="BK65" s="83" t="str">
        <f t="shared" ca="1" si="292"/>
        <v/>
      </c>
      <c r="BL65" s="126" t="str">
        <f ca="1">IFERROR(IF(VLOOKUP(BL$1,$A$7:$C$26,3,0),IF(ISNUMBER(BC65),SUMIFS('Stats Coachs'!$F$3:$F$29,'Stats Coachs'!$C$3:$C$29,VLOOKUP(BL$1,$A$7:$B$26,2,0)),""),""),"")</f>
        <v/>
      </c>
      <c r="BM65" s="83" t="str">
        <f t="shared" ca="1" si="293"/>
        <v/>
      </c>
      <c r="BN65" s="83" t="str">
        <f t="shared" ca="1" si="293"/>
        <v/>
      </c>
      <c r="BO65" s="83" t="str">
        <f t="shared" ca="1" si="293"/>
        <v/>
      </c>
      <c r="BP65" s="83" t="str">
        <f t="shared" ca="1" si="293"/>
        <v/>
      </c>
      <c r="BQ65" s="83" t="str">
        <f t="shared" ca="1" si="293"/>
        <v/>
      </c>
      <c r="BR65" s="83" t="str">
        <f t="shared" ca="1" si="293"/>
        <v/>
      </c>
      <c r="BS65" s="83" t="str">
        <f t="shared" ca="1" si="293"/>
        <v/>
      </c>
      <c r="BT65" s="83" t="str">
        <f t="shared" ca="1" si="293"/>
        <v/>
      </c>
      <c r="BU65" s="83" t="str">
        <f t="shared" ca="1" si="293"/>
        <v/>
      </c>
      <c r="BV65" s="126" t="str">
        <f ca="1">IFERROR(IF(VLOOKUP(BV$1,$A$7:$C$26,3,0),IF(ISNUMBER(BM65),SUMIFS('Stats Coachs'!$F$3:$F$29,'Stats Coachs'!$C$3:$C$29,VLOOKUP(BV$1,$A$7:$B$26,2,0)),""),""),"")</f>
        <v/>
      </c>
      <c r="BW65" s="83" t="str">
        <f t="shared" ca="1" si="294"/>
        <v/>
      </c>
      <c r="BX65" s="83" t="str">
        <f t="shared" ca="1" si="294"/>
        <v/>
      </c>
      <c r="BY65" s="83" t="str">
        <f t="shared" ca="1" si="294"/>
        <v/>
      </c>
      <c r="BZ65" s="83" t="str">
        <f t="shared" ca="1" si="294"/>
        <v/>
      </c>
      <c r="CA65" s="83" t="str">
        <f t="shared" ca="1" si="294"/>
        <v/>
      </c>
      <c r="CB65" s="83" t="str">
        <f t="shared" ca="1" si="294"/>
        <v/>
      </c>
      <c r="CC65" s="83" t="str">
        <f t="shared" ca="1" si="294"/>
        <v/>
      </c>
      <c r="CD65" s="83" t="str">
        <f t="shared" ca="1" si="294"/>
        <v/>
      </c>
      <c r="CE65" s="83" t="str">
        <f t="shared" ca="1" si="294"/>
        <v/>
      </c>
      <c r="CF65" s="126" t="str">
        <f ca="1">IFERROR(IF(VLOOKUP(CF$1,$A$7:$C$26,3,0),IF(ISNUMBER(BW65),SUMIFS('Stats Coachs'!$F$3:$F$29,'Stats Coachs'!$C$3:$C$29,VLOOKUP(CF$1,$A$7:$B$26,2,0)),""),""),"")</f>
        <v/>
      </c>
      <c r="CG65" s="83" t="str">
        <f t="shared" ca="1" si="295"/>
        <v/>
      </c>
      <c r="CH65" s="83" t="str">
        <f t="shared" ca="1" si="295"/>
        <v/>
      </c>
      <c r="CI65" s="83" t="str">
        <f t="shared" ca="1" si="295"/>
        <v/>
      </c>
      <c r="CJ65" s="83" t="str">
        <f t="shared" ca="1" si="295"/>
        <v/>
      </c>
      <c r="CK65" s="83" t="str">
        <f t="shared" ca="1" si="295"/>
        <v/>
      </c>
      <c r="CL65" s="83" t="str">
        <f t="shared" ca="1" si="295"/>
        <v/>
      </c>
      <c r="CM65" s="83" t="str">
        <f t="shared" ca="1" si="295"/>
        <v/>
      </c>
      <c r="CN65" s="83" t="str">
        <f t="shared" ca="1" si="295"/>
        <v/>
      </c>
      <c r="CO65" s="83" t="str">
        <f t="shared" ca="1" si="295"/>
        <v/>
      </c>
      <c r="CP65" s="126" t="str">
        <f ca="1">IFERROR(IF(VLOOKUP(CP$1,$A$7:$C$26,3,0),IF(ISNUMBER(CG65),SUMIFS('Stats Coachs'!$F$3:$F$29,'Stats Coachs'!$C$3:$C$29,VLOOKUP(CP$1,$A$7:$B$26,2,0)),""),""),"")</f>
        <v/>
      </c>
      <c r="CQ65" s="83" t="str">
        <f t="shared" ca="1" si="296"/>
        <v/>
      </c>
      <c r="CR65" s="83" t="str">
        <f t="shared" ca="1" si="296"/>
        <v/>
      </c>
      <c r="CS65" s="83" t="str">
        <f t="shared" ca="1" si="296"/>
        <v/>
      </c>
      <c r="CT65" s="83" t="str">
        <f t="shared" ca="1" si="296"/>
        <v/>
      </c>
      <c r="CU65" s="83" t="str">
        <f t="shared" ca="1" si="296"/>
        <v/>
      </c>
      <c r="CV65" s="83" t="str">
        <f t="shared" ca="1" si="296"/>
        <v/>
      </c>
      <c r="CW65" s="83" t="str">
        <f t="shared" ca="1" si="296"/>
        <v/>
      </c>
      <c r="CX65" s="83" t="str">
        <f t="shared" ca="1" si="296"/>
        <v/>
      </c>
      <c r="CY65" s="83" t="str">
        <f t="shared" ca="1" si="296"/>
        <v/>
      </c>
      <c r="CZ65" s="126" t="str">
        <f ca="1">IFERROR(IF(VLOOKUP(CZ$1,$A$7:$C$26,3,0),IF(ISNUMBER(CQ65),SUMIFS('Stats Coachs'!$F$3:$F$29,'Stats Coachs'!$C$3:$C$29,VLOOKUP(CZ$1,$A$7:$B$26,2,0)),""),""),"")</f>
        <v/>
      </c>
      <c r="DA65" s="83" t="str">
        <f t="shared" ca="1" si="297"/>
        <v/>
      </c>
      <c r="DB65" s="83" t="str">
        <f t="shared" ca="1" si="297"/>
        <v/>
      </c>
      <c r="DC65" s="83" t="str">
        <f t="shared" ca="1" si="297"/>
        <v/>
      </c>
      <c r="DD65" s="83" t="str">
        <f t="shared" ca="1" si="297"/>
        <v/>
      </c>
      <c r="DE65" s="83" t="str">
        <f t="shared" ca="1" si="297"/>
        <v/>
      </c>
      <c r="DF65" s="83" t="str">
        <f t="shared" ca="1" si="297"/>
        <v/>
      </c>
      <c r="DG65" s="83" t="str">
        <f t="shared" ca="1" si="297"/>
        <v/>
      </c>
      <c r="DH65" s="83" t="str">
        <f t="shared" ca="1" si="297"/>
        <v/>
      </c>
      <c r="DI65" s="83" t="str">
        <f t="shared" ca="1" si="297"/>
        <v/>
      </c>
      <c r="DJ65" s="126" t="str">
        <f ca="1">IFERROR(IF(VLOOKUP(DJ$1,$A$7:$C$26,3,0),IF(ISNUMBER(DA65),SUMIFS('Stats Coachs'!$F$3:$F$29,'Stats Coachs'!$C$3:$C$29,VLOOKUP(DJ$1,$A$7:$B$26,2,0)),""),""),"")</f>
        <v/>
      </c>
      <c r="DK65" s="83" t="str">
        <f t="shared" ca="1" si="298"/>
        <v/>
      </c>
      <c r="DL65" s="83" t="str">
        <f t="shared" ca="1" si="298"/>
        <v/>
      </c>
      <c r="DM65" s="83" t="str">
        <f t="shared" ca="1" si="298"/>
        <v/>
      </c>
      <c r="DN65" s="83" t="str">
        <f t="shared" ca="1" si="298"/>
        <v/>
      </c>
      <c r="DO65" s="83" t="str">
        <f t="shared" ca="1" si="298"/>
        <v/>
      </c>
      <c r="DP65" s="83" t="str">
        <f t="shared" ca="1" si="298"/>
        <v/>
      </c>
      <c r="DQ65" s="83" t="str">
        <f t="shared" ca="1" si="298"/>
        <v/>
      </c>
      <c r="DR65" s="83" t="str">
        <f t="shared" ca="1" si="298"/>
        <v/>
      </c>
      <c r="DS65" s="83" t="str">
        <f t="shared" ca="1" si="298"/>
        <v/>
      </c>
      <c r="DT65" s="126" t="str">
        <f ca="1">IFERROR(IF(VLOOKUP(DT$1,$A$7:$C$26,3,0),IF(ISNUMBER(DK65),SUMIFS('Stats Coachs'!$F$3:$F$29,'Stats Coachs'!$C$3:$C$29,VLOOKUP(DT$1,$A$7:$B$26,2,0)),""),""),"")</f>
        <v/>
      </c>
      <c r="DU65" s="83" t="str">
        <f t="shared" ca="1" si="299"/>
        <v/>
      </c>
      <c r="DV65" s="83" t="str">
        <f t="shared" ca="1" si="299"/>
        <v/>
      </c>
      <c r="DW65" s="83" t="str">
        <f t="shared" ca="1" si="299"/>
        <v/>
      </c>
      <c r="DX65" s="83" t="str">
        <f t="shared" ca="1" si="299"/>
        <v/>
      </c>
      <c r="DY65" s="83" t="str">
        <f t="shared" ca="1" si="299"/>
        <v/>
      </c>
      <c r="DZ65" s="83" t="str">
        <f t="shared" ca="1" si="299"/>
        <v/>
      </c>
      <c r="EA65" s="83" t="str">
        <f t="shared" ca="1" si="299"/>
        <v/>
      </c>
      <c r="EB65" s="83" t="str">
        <f t="shared" ca="1" si="299"/>
        <v/>
      </c>
      <c r="EC65" s="83" t="str">
        <f t="shared" ca="1" si="299"/>
        <v/>
      </c>
      <c r="ED65" s="126" t="str">
        <f ca="1">IFERROR(IF(VLOOKUP(ED$1,$A$7:$C$26,3,0),IF(ISNUMBER(DU65),SUMIFS('Stats Coachs'!$F$3:$F$29,'Stats Coachs'!$C$3:$C$29,VLOOKUP(ED$1,$A$7:$B$26,2,0)),""),""),"")</f>
        <v/>
      </c>
      <c r="EE65" s="83" t="str">
        <f t="shared" ca="1" si="300"/>
        <v/>
      </c>
      <c r="EF65" s="83" t="str">
        <f t="shared" ca="1" si="300"/>
        <v/>
      </c>
      <c r="EG65" s="83" t="str">
        <f t="shared" ca="1" si="300"/>
        <v/>
      </c>
      <c r="EH65" s="83" t="str">
        <f t="shared" ca="1" si="300"/>
        <v/>
      </c>
      <c r="EI65" s="83" t="str">
        <f t="shared" ca="1" si="300"/>
        <v/>
      </c>
      <c r="EJ65" s="83" t="str">
        <f t="shared" ca="1" si="300"/>
        <v/>
      </c>
      <c r="EK65" s="83" t="str">
        <f t="shared" ca="1" si="300"/>
        <v/>
      </c>
      <c r="EL65" s="83" t="str">
        <f t="shared" ca="1" si="300"/>
        <v/>
      </c>
      <c r="EM65" s="83" t="str">
        <f t="shared" ca="1" si="300"/>
        <v/>
      </c>
      <c r="EN65" s="126" t="str">
        <f ca="1">IFERROR(IF(VLOOKUP(EN$1,$A$7:$C$26,3,0),IF(ISNUMBER(EE65),SUMIFS('Stats Coachs'!$F$3:$F$29,'Stats Coachs'!$C$3:$C$29,VLOOKUP(EN$1,$A$7:$B$26,2,0)),""),""),"")</f>
        <v/>
      </c>
      <c r="EO65" s="83" t="str">
        <f t="shared" ca="1" si="301"/>
        <v/>
      </c>
      <c r="EP65" s="83" t="str">
        <f t="shared" ca="1" si="301"/>
        <v/>
      </c>
      <c r="EQ65" s="83" t="str">
        <f t="shared" ca="1" si="301"/>
        <v/>
      </c>
      <c r="ER65" s="83" t="str">
        <f t="shared" ca="1" si="301"/>
        <v/>
      </c>
      <c r="ES65" s="83" t="str">
        <f t="shared" ca="1" si="301"/>
        <v/>
      </c>
      <c r="ET65" s="83" t="str">
        <f t="shared" ca="1" si="301"/>
        <v/>
      </c>
      <c r="EU65" s="83" t="str">
        <f t="shared" ca="1" si="301"/>
        <v/>
      </c>
      <c r="EV65" s="83" t="str">
        <f t="shared" ca="1" si="301"/>
        <v/>
      </c>
      <c r="EW65" s="83" t="str">
        <f t="shared" ca="1" si="301"/>
        <v/>
      </c>
      <c r="EX65" s="126" t="str">
        <f ca="1">IFERROR(IF(VLOOKUP(EX$1,$A$7:$C$26,3,0),IF(ISNUMBER(EO65),SUMIFS('Stats Coachs'!$F$3:$F$29,'Stats Coachs'!$C$3:$C$29,VLOOKUP(EX$1,$A$7:$B$26,2,0)),""),""),"")</f>
        <v/>
      </c>
      <c r="EY65" s="83" t="str">
        <f t="shared" ca="1" si="302"/>
        <v/>
      </c>
      <c r="EZ65" s="83" t="str">
        <f t="shared" ca="1" si="302"/>
        <v/>
      </c>
      <c r="FA65" s="83" t="str">
        <f t="shared" ca="1" si="302"/>
        <v/>
      </c>
      <c r="FB65" s="83" t="str">
        <f t="shared" ca="1" si="302"/>
        <v/>
      </c>
      <c r="FC65" s="83" t="str">
        <f t="shared" ca="1" si="302"/>
        <v/>
      </c>
      <c r="FD65" s="83" t="str">
        <f t="shared" ca="1" si="302"/>
        <v/>
      </c>
      <c r="FE65" s="83" t="str">
        <f t="shared" ca="1" si="302"/>
        <v/>
      </c>
      <c r="FF65" s="83" t="str">
        <f t="shared" ca="1" si="302"/>
        <v/>
      </c>
      <c r="FG65" s="83" t="str">
        <f t="shared" ca="1" si="302"/>
        <v/>
      </c>
      <c r="FH65" s="126" t="str">
        <f ca="1">IFERROR(IF(VLOOKUP(FH$1,$A$7:$C$26,3,0),IF(ISNUMBER(EY65),SUMIFS('Stats Coachs'!$F$3:$F$29,'Stats Coachs'!$C$3:$C$29,VLOOKUP(FH$1,$A$7:$B$26,2,0)),""),""),"")</f>
        <v/>
      </c>
      <c r="FI65" s="83" t="str">
        <f t="shared" ca="1" si="303"/>
        <v/>
      </c>
      <c r="FJ65" s="83" t="str">
        <f t="shared" ca="1" si="303"/>
        <v/>
      </c>
      <c r="FK65" s="83" t="str">
        <f t="shared" ca="1" si="303"/>
        <v/>
      </c>
      <c r="FL65" s="83" t="str">
        <f t="shared" ca="1" si="303"/>
        <v/>
      </c>
      <c r="FM65" s="83" t="str">
        <f t="shared" ca="1" si="303"/>
        <v/>
      </c>
      <c r="FN65" s="83" t="str">
        <f t="shared" ca="1" si="303"/>
        <v/>
      </c>
      <c r="FO65" s="83" t="str">
        <f t="shared" ca="1" si="303"/>
        <v/>
      </c>
      <c r="FP65" s="83" t="str">
        <f t="shared" ca="1" si="303"/>
        <v/>
      </c>
      <c r="FQ65" s="83" t="str">
        <f t="shared" ca="1" si="303"/>
        <v/>
      </c>
      <c r="FR65" s="126" t="str">
        <f ca="1">IFERROR(IF(VLOOKUP(FR$1,$A$7:$C$26,3,0),IF(ISNUMBER(FI65),SUMIFS('Stats Coachs'!$F$3:$F$29,'Stats Coachs'!$C$3:$C$29,VLOOKUP(FR$1,$A$7:$B$26,2,0)),""),""),"")</f>
        <v/>
      </c>
      <c r="FS65" s="83" t="str">
        <f t="shared" ca="1" si="304"/>
        <v/>
      </c>
      <c r="FT65" s="83" t="str">
        <f t="shared" ca="1" si="304"/>
        <v/>
      </c>
      <c r="FU65" s="83" t="str">
        <f t="shared" ca="1" si="304"/>
        <v/>
      </c>
      <c r="FV65" s="83" t="str">
        <f t="shared" ca="1" si="304"/>
        <v/>
      </c>
      <c r="FW65" s="83" t="str">
        <f t="shared" ca="1" si="304"/>
        <v/>
      </c>
      <c r="FX65" s="83" t="str">
        <f t="shared" ca="1" si="304"/>
        <v/>
      </c>
      <c r="FY65" s="83" t="str">
        <f t="shared" ca="1" si="304"/>
        <v/>
      </c>
      <c r="FZ65" s="83" t="str">
        <f t="shared" ca="1" si="304"/>
        <v/>
      </c>
      <c r="GA65" s="83" t="str">
        <f t="shared" ca="1" si="304"/>
        <v/>
      </c>
      <c r="GB65" s="126" t="str">
        <f ca="1">IFERROR(IF(VLOOKUP(GB$1,$A$7:$C$26,3,0),IF(ISNUMBER(FS65),SUMIFS('Stats Coachs'!$F$3:$F$29,'Stats Coachs'!$C$3:$C$29,VLOOKUP(GB$1,$A$7:$B$26,2,0)),""),""),"")</f>
        <v/>
      </c>
      <c r="GC65" s="83" t="str">
        <f t="shared" ca="1" si="305"/>
        <v/>
      </c>
      <c r="GD65" s="83" t="str">
        <f t="shared" ca="1" si="305"/>
        <v/>
      </c>
      <c r="GE65" s="83" t="str">
        <f t="shared" ca="1" si="305"/>
        <v/>
      </c>
      <c r="GF65" s="83" t="str">
        <f t="shared" ca="1" si="305"/>
        <v/>
      </c>
      <c r="GG65" s="83" t="str">
        <f t="shared" ca="1" si="305"/>
        <v/>
      </c>
      <c r="GH65" s="83" t="str">
        <f t="shared" ca="1" si="305"/>
        <v/>
      </c>
      <c r="GI65" s="83" t="str">
        <f t="shared" ca="1" si="305"/>
        <v/>
      </c>
      <c r="GJ65" s="83" t="str">
        <f t="shared" ca="1" si="305"/>
        <v/>
      </c>
      <c r="GK65" s="83" t="str">
        <f t="shared" ca="1" si="305"/>
        <v/>
      </c>
      <c r="GL65" s="126" t="str">
        <f ca="1">IFERROR(IF(VLOOKUP(GL$1,$A$7:$C$26,3,0),IF(ISNUMBER(GC65),SUMIFS('Stats Coachs'!$F$3:$F$29,'Stats Coachs'!$C$3:$C$29,VLOOKUP(GL$1,$A$7:$B$26,2,0)),""),""),"")</f>
        <v/>
      </c>
      <c r="GM65" s="83" t="str">
        <f t="shared" ca="1" si="306"/>
        <v/>
      </c>
      <c r="GN65" s="83" t="str">
        <f t="shared" ca="1" si="306"/>
        <v/>
      </c>
      <c r="GO65" s="83" t="str">
        <f t="shared" ca="1" si="306"/>
        <v/>
      </c>
      <c r="GP65" s="83" t="str">
        <f t="shared" ca="1" si="306"/>
        <v/>
      </c>
      <c r="GQ65" s="83" t="str">
        <f t="shared" ca="1" si="306"/>
        <v/>
      </c>
      <c r="GR65" s="83" t="str">
        <f t="shared" ca="1" si="306"/>
        <v/>
      </c>
      <c r="GS65" s="83" t="str">
        <f t="shared" ca="1" si="306"/>
        <v/>
      </c>
      <c r="GT65" s="83" t="str">
        <f t="shared" ca="1" si="306"/>
        <v/>
      </c>
      <c r="GU65" s="83" t="str">
        <f t="shared" ca="1" si="306"/>
        <v/>
      </c>
      <c r="GV65" s="126" t="str">
        <f ca="1">IFERROR(IF(VLOOKUP(GV$1,$A$7:$C$26,3,0),IF(ISNUMBER(GM65),SUMIFS('Stats Coachs'!$F$3:$F$29,'Stats Coachs'!$C$3:$C$29,VLOOKUP(GV$1,$A$7:$B$26,2,0)),""),""),"")</f>
        <v/>
      </c>
      <c r="GW65" s="83" t="str">
        <f t="shared" ca="1" si="307"/>
        <v/>
      </c>
      <c r="GX65" s="83" t="str">
        <f t="shared" ca="1" si="307"/>
        <v/>
      </c>
      <c r="GY65" s="83" t="str">
        <f t="shared" ca="1" si="307"/>
        <v/>
      </c>
      <c r="GZ65" s="83" t="str">
        <f t="shared" ca="1" si="307"/>
        <v/>
      </c>
      <c r="HA65" s="83" t="str">
        <f t="shared" ca="1" si="307"/>
        <v/>
      </c>
      <c r="HB65" s="83" t="str">
        <f t="shared" ca="1" si="307"/>
        <v/>
      </c>
      <c r="HC65" s="83" t="str">
        <f t="shared" ca="1" si="307"/>
        <v/>
      </c>
      <c r="HD65" s="83" t="str">
        <f t="shared" ca="1" si="307"/>
        <v/>
      </c>
      <c r="HE65" s="83" t="str">
        <f t="shared" ca="1" si="307"/>
        <v/>
      </c>
      <c r="HF65" s="126" t="str">
        <f ca="1">IFERROR(IF(VLOOKUP(HF$1,$A$7:$C$26,3,0),IF(ISNUMBER(GW65),SUMIFS('Stats Coachs'!$F$3:$F$29,'Stats Coachs'!$C$3:$C$29,VLOOKUP(HF$1,$A$7:$B$26,2,0)),""),""),"")</f>
        <v/>
      </c>
      <c r="HG65" s="83" t="str">
        <f t="shared" ca="1" si="308"/>
        <v/>
      </c>
      <c r="HH65" s="83" t="str">
        <f t="shared" ca="1" si="308"/>
        <v/>
      </c>
      <c r="HI65" s="83" t="str">
        <f t="shared" ca="1" si="308"/>
        <v/>
      </c>
      <c r="HJ65" s="83" t="str">
        <f t="shared" ca="1" si="308"/>
        <v/>
      </c>
      <c r="HK65" s="83" t="str">
        <f t="shared" ca="1" si="308"/>
        <v/>
      </c>
      <c r="HL65" s="83" t="str">
        <f t="shared" ca="1" si="308"/>
        <v/>
      </c>
      <c r="HM65" s="83" t="str">
        <f t="shared" ca="1" si="308"/>
        <v/>
      </c>
      <c r="HN65" s="83" t="str">
        <f t="shared" ca="1" si="308"/>
        <v/>
      </c>
      <c r="HO65" s="83" t="str">
        <f t="shared" ca="1" si="308"/>
        <v/>
      </c>
      <c r="HP65" s="126" t="str">
        <f ca="1">IFERROR(IF(VLOOKUP(HP$1,$A$7:$C$26,3,0),IF(ISNUMBER(HG65),SUMIFS('Stats Coachs'!$F$3:$F$29,'Stats Coachs'!$C$3:$C$29,VLOOKUP(HP$1,$A$7:$B$26,2,0)),""),""),"")</f>
        <v/>
      </c>
      <c r="HQ65" s="83" t="str">
        <f t="shared" ca="1" si="309"/>
        <v/>
      </c>
      <c r="HR65" s="83" t="str">
        <f t="shared" ca="1" si="309"/>
        <v/>
      </c>
      <c r="HS65" s="83" t="str">
        <f t="shared" ca="1" si="309"/>
        <v/>
      </c>
      <c r="HT65" s="83" t="str">
        <f t="shared" ca="1" si="309"/>
        <v/>
      </c>
      <c r="HU65" s="83" t="str">
        <f t="shared" ca="1" si="309"/>
        <v/>
      </c>
      <c r="HV65" s="83" t="str">
        <f t="shared" ca="1" si="309"/>
        <v/>
      </c>
      <c r="HW65" s="83" t="str">
        <f t="shared" ca="1" si="309"/>
        <v/>
      </c>
      <c r="HX65" s="83" t="str">
        <f t="shared" ca="1" si="309"/>
        <v/>
      </c>
      <c r="HY65" s="83" t="str">
        <f t="shared" ca="1" si="309"/>
        <v/>
      </c>
      <c r="HZ65" s="126" t="str">
        <f ca="1">IFERROR(IF(VLOOKUP(HZ$1,$A$7:$C$26,3,0),IF(ISNUMBER(HQ65),SUMIFS('Stats Coachs'!$F$3:$F$29,'Stats Coachs'!$C$3:$C$29,VLOOKUP(HZ$1,$A$7:$B$26,2,0)),""),""),"")</f>
        <v/>
      </c>
      <c r="IA65" s="83" t="str">
        <f t="shared" ca="1" si="310"/>
        <v/>
      </c>
      <c r="IB65" s="83" t="str">
        <f t="shared" ca="1" si="310"/>
        <v/>
      </c>
      <c r="IC65" s="83" t="str">
        <f t="shared" ca="1" si="310"/>
        <v/>
      </c>
      <c r="ID65" s="83" t="str">
        <f t="shared" ca="1" si="310"/>
        <v/>
      </c>
      <c r="IE65" s="83" t="str">
        <f t="shared" ca="1" si="310"/>
        <v/>
      </c>
      <c r="IF65" s="83" t="str">
        <f t="shared" ca="1" si="310"/>
        <v/>
      </c>
      <c r="IG65" s="83" t="str">
        <f t="shared" ca="1" si="310"/>
        <v/>
      </c>
      <c r="IH65" s="83" t="str">
        <f t="shared" ca="1" si="310"/>
        <v/>
      </c>
      <c r="II65" s="83" t="str">
        <f t="shared" ca="1" si="310"/>
        <v/>
      </c>
      <c r="IJ65" s="126" t="str">
        <f ca="1">IFERROR(IF(VLOOKUP(IJ$1,$A$7:$C$26,3,0),IF(ISNUMBER(IA65),SUMIFS('Stats Coachs'!$F$3:$F$29,'Stats Coachs'!$C$3:$C$29,VLOOKUP(IJ$1,$A$7:$B$26,2,0)),""),""),"")</f>
        <v/>
      </c>
    </row>
    <row r="66" spans="5:248" x14ac:dyDescent="0.2">
      <c r="E66" s="83">
        <v>63</v>
      </c>
      <c r="F66" s="86" t="str">
        <f t="shared" ca="1" si="247"/>
        <v>Jérome</v>
      </c>
      <c r="G66" s="83">
        <f t="shared" ca="1" si="170"/>
        <v>20</v>
      </c>
      <c r="H66" s="83">
        <f t="shared" ca="1" si="170"/>
        <v>16</v>
      </c>
      <c r="I66" s="83">
        <f t="shared" ca="1" si="170"/>
        <v>4</v>
      </c>
      <c r="J66" s="117">
        <f t="shared" ca="1" si="170"/>
        <v>1560</v>
      </c>
      <c r="K66" s="87">
        <f t="shared" ca="1" si="171"/>
        <v>78</v>
      </c>
      <c r="L66" s="83">
        <f t="shared" ca="1" si="172"/>
        <v>0</v>
      </c>
      <c r="M66" s="83">
        <f t="shared" ca="1" si="172"/>
        <v>1</v>
      </c>
      <c r="N66" s="83">
        <f t="shared" ca="1" si="172"/>
        <v>2</v>
      </c>
      <c r="O66" s="83">
        <f t="shared" ca="1" si="172"/>
        <v>0</v>
      </c>
      <c r="P66" s="114">
        <f t="shared" ca="1" si="173"/>
        <v>4.5766590389016017E-2</v>
      </c>
      <c r="Q66" s="83">
        <f t="shared" ca="1" si="174"/>
        <v>2</v>
      </c>
      <c r="R66" s="114">
        <f t="shared" ca="1" si="175"/>
        <v>0.64516129032258063</v>
      </c>
      <c r="T66" s="88">
        <f ca="1">RANK(V66,$V$4:$V$98,0)+COUNTIFS($V$4:$V66,V66)-1</f>
        <v>81</v>
      </c>
      <c r="U66" s="84" t="str">
        <f>Listes!X66</f>
        <v>Madjid</v>
      </c>
      <c r="V66" s="89" cm="1">
        <f t="array" aca="1" ref="V66" ca="1">INDEX($W66:$AG66,$C$2)</f>
        <v>7</v>
      </c>
      <c r="W66" s="83">
        <f t="shared" ca="1" si="245"/>
        <v>7</v>
      </c>
      <c r="X66" s="83">
        <f t="shared" ca="1" si="245"/>
        <v>7</v>
      </c>
      <c r="Y66" s="83">
        <f t="shared" ca="1" si="245"/>
        <v>0</v>
      </c>
      <c r="Z66" s="83">
        <f t="shared" ca="1" si="245"/>
        <v>630</v>
      </c>
      <c r="AA66" s="90">
        <f t="shared" ca="1" si="146"/>
        <v>90</v>
      </c>
      <c r="AB66" s="83">
        <f t="shared" ca="1" si="246"/>
        <v>0</v>
      </c>
      <c r="AC66" s="83">
        <f t="shared" ca="1" si="246"/>
        <v>0</v>
      </c>
      <c r="AD66" s="83">
        <f t="shared" ca="1" si="246"/>
        <v>0</v>
      </c>
      <c r="AE66" s="83">
        <f t="shared" ca="1" si="246"/>
        <v>0</v>
      </c>
      <c r="AF66" s="116">
        <f t="shared" ca="1" si="244"/>
        <v>1.6018306636155607E-2</v>
      </c>
      <c r="AG66" s="85">
        <f t="shared" ca="1" si="178"/>
        <v>2</v>
      </c>
      <c r="AH66" s="126">
        <f t="shared" ca="1" si="179"/>
        <v>38</v>
      </c>
      <c r="AI66" s="83" t="str">
        <f t="shared" ca="1" si="290"/>
        <v/>
      </c>
      <c r="AJ66" s="83" t="str">
        <f t="shared" ca="1" si="290"/>
        <v/>
      </c>
      <c r="AK66" s="83" t="str">
        <f t="shared" ca="1" si="290"/>
        <v/>
      </c>
      <c r="AL66" s="83" t="str">
        <f t="shared" ca="1" si="290"/>
        <v/>
      </c>
      <c r="AM66" s="83" t="str">
        <f t="shared" ca="1" si="290"/>
        <v/>
      </c>
      <c r="AN66" s="83" t="str">
        <f t="shared" ca="1" si="290"/>
        <v/>
      </c>
      <c r="AO66" s="83" t="str">
        <f t="shared" ca="1" si="290"/>
        <v/>
      </c>
      <c r="AP66" s="83" t="str">
        <f t="shared" ca="1" si="290"/>
        <v/>
      </c>
      <c r="AQ66" s="83" t="str">
        <f t="shared" ca="1" si="290"/>
        <v/>
      </c>
      <c r="AR66" s="126" t="str">
        <f ca="1">IFERROR(IF(VLOOKUP(AR$1,$A$6:$C$26,3,0),IF(ISNUMBER(AI66),SUMIFS('Stats Coachs'!$F$2:$F$29,'Stats Coachs'!$C$2:$C$29,VLOOKUP(AR$1,$A$6:$B$26,2,0)),""),""),"")</f>
        <v/>
      </c>
      <c r="AS66" s="83" t="str">
        <f t="shared" ca="1" si="291"/>
        <v/>
      </c>
      <c r="AT66" s="83" t="str">
        <f t="shared" ca="1" si="291"/>
        <v/>
      </c>
      <c r="AU66" s="83" t="str">
        <f t="shared" ca="1" si="291"/>
        <v/>
      </c>
      <c r="AV66" s="83" t="str">
        <f t="shared" ca="1" si="291"/>
        <v/>
      </c>
      <c r="AW66" s="83" t="str">
        <f t="shared" ca="1" si="291"/>
        <v/>
      </c>
      <c r="AX66" s="83" t="str">
        <f t="shared" ca="1" si="291"/>
        <v/>
      </c>
      <c r="AY66" s="83" t="str">
        <f t="shared" ca="1" si="291"/>
        <v/>
      </c>
      <c r="AZ66" s="83" t="str">
        <f t="shared" ca="1" si="291"/>
        <v/>
      </c>
      <c r="BA66" s="83" t="str">
        <f t="shared" ca="1" si="291"/>
        <v/>
      </c>
      <c r="BB66" s="126" t="str">
        <f ca="1">IFERROR(IF(VLOOKUP(BB$1,$A$7:$C$26,3,0),IF(ISNUMBER(AS66),SUMIFS('Stats Coachs'!$F$3:$F$29,'Stats Coachs'!$C$3:$C$29,VLOOKUP(BB$1,$A$7:$B$26,2,0)),""),""),"")</f>
        <v/>
      </c>
      <c r="BC66" s="83" t="str">
        <f t="shared" ca="1" si="292"/>
        <v/>
      </c>
      <c r="BD66" s="83" t="str">
        <f t="shared" ca="1" si="292"/>
        <v/>
      </c>
      <c r="BE66" s="83" t="str">
        <f t="shared" ca="1" si="292"/>
        <v/>
      </c>
      <c r="BF66" s="83" t="str">
        <f t="shared" ca="1" si="292"/>
        <v/>
      </c>
      <c r="BG66" s="83" t="str">
        <f t="shared" ca="1" si="292"/>
        <v/>
      </c>
      <c r="BH66" s="83" t="str">
        <f t="shared" ca="1" si="292"/>
        <v/>
      </c>
      <c r="BI66" s="83" t="str">
        <f t="shared" ca="1" si="292"/>
        <v/>
      </c>
      <c r="BJ66" s="83" t="str">
        <f t="shared" ca="1" si="292"/>
        <v/>
      </c>
      <c r="BK66" s="83" t="str">
        <f t="shared" ca="1" si="292"/>
        <v/>
      </c>
      <c r="BL66" s="126" t="str">
        <f ca="1">IFERROR(IF(VLOOKUP(BL$1,$A$7:$C$26,3,0),IF(ISNUMBER(BC66),SUMIFS('Stats Coachs'!$F$3:$F$29,'Stats Coachs'!$C$3:$C$29,VLOOKUP(BL$1,$A$7:$B$26,2,0)),""),""),"")</f>
        <v/>
      </c>
      <c r="BM66" s="83" t="str">
        <f t="shared" ca="1" si="293"/>
        <v/>
      </c>
      <c r="BN66" s="83" t="str">
        <f t="shared" ca="1" si="293"/>
        <v/>
      </c>
      <c r="BO66" s="83" t="str">
        <f t="shared" ca="1" si="293"/>
        <v/>
      </c>
      <c r="BP66" s="83" t="str">
        <f t="shared" ca="1" si="293"/>
        <v/>
      </c>
      <c r="BQ66" s="83" t="str">
        <f t="shared" ca="1" si="293"/>
        <v/>
      </c>
      <c r="BR66" s="83" t="str">
        <f t="shared" ca="1" si="293"/>
        <v/>
      </c>
      <c r="BS66" s="83" t="str">
        <f t="shared" ca="1" si="293"/>
        <v/>
      </c>
      <c r="BT66" s="83" t="str">
        <f t="shared" ca="1" si="293"/>
        <v/>
      </c>
      <c r="BU66" s="83" t="str">
        <f t="shared" ca="1" si="293"/>
        <v/>
      </c>
      <c r="BV66" s="126" t="str">
        <f ca="1">IFERROR(IF(VLOOKUP(BV$1,$A$7:$C$26,3,0),IF(ISNUMBER(BM66),SUMIFS('Stats Coachs'!$F$3:$F$29,'Stats Coachs'!$C$3:$C$29,VLOOKUP(BV$1,$A$7:$B$26,2,0)),""),""),"")</f>
        <v/>
      </c>
      <c r="BW66" s="83" t="str">
        <f t="shared" ca="1" si="294"/>
        <v/>
      </c>
      <c r="BX66" s="83" t="str">
        <f t="shared" ca="1" si="294"/>
        <v/>
      </c>
      <c r="BY66" s="83" t="str">
        <f t="shared" ca="1" si="294"/>
        <v/>
      </c>
      <c r="BZ66" s="83" t="str">
        <f t="shared" ca="1" si="294"/>
        <v/>
      </c>
      <c r="CA66" s="83" t="str">
        <f t="shared" ca="1" si="294"/>
        <v/>
      </c>
      <c r="CB66" s="83" t="str">
        <f t="shared" ca="1" si="294"/>
        <v/>
      </c>
      <c r="CC66" s="83" t="str">
        <f t="shared" ca="1" si="294"/>
        <v/>
      </c>
      <c r="CD66" s="83" t="str">
        <f t="shared" ca="1" si="294"/>
        <v/>
      </c>
      <c r="CE66" s="83" t="str">
        <f t="shared" ca="1" si="294"/>
        <v/>
      </c>
      <c r="CF66" s="126" t="str">
        <f ca="1">IFERROR(IF(VLOOKUP(CF$1,$A$7:$C$26,3,0),IF(ISNUMBER(BW66),SUMIFS('Stats Coachs'!$F$3:$F$29,'Stats Coachs'!$C$3:$C$29,VLOOKUP(CF$1,$A$7:$B$26,2,0)),""),""),"")</f>
        <v/>
      </c>
      <c r="CG66" s="83" t="str">
        <f t="shared" ca="1" si="295"/>
        <v/>
      </c>
      <c r="CH66" s="83" t="str">
        <f t="shared" ca="1" si="295"/>
        <v/>
      </c>
      <c r="CI66" s="83" t="str">
        <f t="shared" ca="1" si="295"/>
        <v/>
      </c>
      <c r="CJ66" s="83" t="str">
        <f t="shared" ca="1" si="295"/>
        <v/>
      </c>
      <c r="CK66" s="83" t="str">
        <f t="shared" ca="1" si="295"/>
        <v/>
      </c>
      <c r="CL66" s="83" t="str">
        <f t="shared" ca="1" si="295"/>
        <v/>
      </c>
      <c r="CM66" s="83" t="str">
        <f t="shared" ca="1" si="295"/>
        <v/>
      </c>
      <c r="CN66" s="83" t="str">
        <f t="shared" ca="1" si="295"/>
        <v/>
      </c>
      <c r="CO66" s="83" t="str">
        <f t="shared" ca="1" si="295"/>
        <v/>
      </c>
      <c r="CP66" s="126" t="str">
        <f ca="1">IFERROR(IF(VLOOKUP(CP$1,$A$7:$C$26,3,0),IF(ISNUMBER(CG66),SUMIFS('Stats Coachs'!$F$3:$F$29,'Stats Coachs'!$C$3:$C$29,VLOOKUP(CP$1,$A$7:$B$26,2,0)),""),""),"")</f>
        <v/>
      </c>
      <c r="CQ66" s="83" t="str">
        <f t="shared" ca="1" si="296"/>
        <v/>
      </c>
      <c r="CR66" s="83" t="str">
        <f t="shared" ca="1" si="296"/>
        <v/>
      </c>
      <c r="CS66" s="83" t="str">
        <f t="shared" ca="1" si="296"/>
        <v/>
      </c>
      <c r="CT66" s="83" t="str">
        <f t="shared" ca="1" si="296"/>
        <v/>
      </c>
      <c r="CU66" s="83" t="str">
        <f t="shared" ca="1" si="296"/>
        <v/>
      </c>
      <c r="CV66" s="83" t="str">
        <f t="shared" ca="1" si="296"/>
        <v/>
      </c>
      <c r="CW66" s="83" t="str">
        <f t="shared" ca="1" si="296"/>
        <v/>
      </c>
      <c r="CX66" s="83" t="str">
        <f t="shared" ca="1" si="296"/>
        <v/>
      </c>
      <c r="CY66" s="83" t="str">
        <f t="shared" ca="1" si="296"/>
        <v/>
      </c>
      <c r="CZ66" s="126" t="str">
        <f ca="1">IFERROR(IF(VLOOKUP(CZ$1,$A$7:$C$26,3,0),IF(ISNUMBER(CQ66),SUMIFS('Stats Coachs'!$F$3:$F$29,'Stats Coachs'!$C$3:$C$29,VLOOKUP(CZ$1,$A$7:$B$26,2,0)),""),""),"")</f>
        <v/>
      </c>
      <c r="DA66" s="83" t="str">
        <f t="shared" ca="1" si="297"/>
        <v/>
      </c>
      <c r="DB66" s="83" t="str">
        <f t="shared" ca="1" si="297"/>
        <v/>
      </c>
      <c r="DC66" s="83" t="str">
        <f t="shared" ca="1" si="297"/>
        <v/>
      </c>
      <c r="DD66" s="83" t="str">
        <f t="shared" ca="1" si="297"/>
        <v/>
      </c>
      <c r="DE66" s="83" t="str">
        <f t="shared" ca="1" si="297"/>
        <v/>
      </c>
      <c r="DF66" s="83" t="str">
        <f t="shared" ca="1" si="297"/>
        <v/>
      </c>
      <c r="DG66" s="83" t="str">
        <f t="shared" ca="1" si="297"/>
        <v/>
      </c>
      <c r="DH66" s="83" t="str">
        <f t="shared" ca="1" si="297"/>
        <v/>
      </c>
      <c r="DI66" s="83" t="str">
        <f t="shared" ca="1" si="297"/>
        <v/>
      </c>
      <c r="DJ66" s="126" t="str">
        <f ca="1">IFERROR(IF(VLOOKUP(DJ$1,$A$7:$C$26,3,0),IF(ISNUMBER(DA66),SUMIFS('Stats Coachs'!$F$3:$F$29,'Stats Coachs'!$C$3:$C$29,VLOOKUP(DJ$1,$A$7:$B$26,2,0)),""),""),"")</f>
        <v/>
      </c>
      <c r="DK66" s="83" t="str">
        <f t="shared" ca="1" si="298"/>
        <v/>
      </c>
      <c r="DL66" s="83" t="str">
        <f t="shared" ca="1" si="298"/>
        <v/>
      </c>
      <c r="DM66" s="83" t="str">
        <f t="shared" ca="1" si="298"/>
        <v/>
      </c>
      <c r="DN66" s="83" t="str">
        <f t="shared" ca="1" si="298"/>
        <v/>
      </c>
      <c r="DO66" s="83" t="str">
        <f t="shared" ca="1" si="298"/>
        <v/>
      </c>
      <c r="DP66" s="83" t="str">
        <f t="shared" ca="1" si="298"/>
        <v/>
      </c>
      <c r="DQ66" s="83" t="str">
        <f t="shared" ca="1" si="298"/>
        <v/>
      </c>
      <c r="DR66" s="83" t="str">
        <f t="shared" ca="1" si="298"/>
        <v/>
      </c>
      <c r="DS66" s="83" t="str">
        <f t="shared" ca="1" si="298"/>
        <v/>
      </c>
      <c r="DT66" s="126" t="str">
        <f ca="1">IFERROR(IF(VLOOKUP(DT$1,$A$7:$C$26,3,0),IF(ISNUMBER(DK66),SUMIFS('Stats Coachs'!$F$3:$F$29,'Stats Coachs'!$C$3:$C$29,VLOOKUP(DT$1,$A$7:$B$26,2,0)),""),""),"")</f>
        <v/>
      </c>
      <c r="DU66" s="83" t="str">
        <f t="shared" ca="1" si="299"/>
        <v/>
      </c>
      <c r="DV66" s="83" t="str">
        <f t="shared" ca="1" si="299"/>
        <v/>
      </c>
      <c r="DW66" s="83" t="str">
        <f t="shared" ca="1" si="299"/>
        <v/>
      </c>
      <c r="DX66" s="83" t="str">
        <f t="shared" ca="1" si="299"/>
        <v/>
      </c>
      <c r="DY66" s="83" t="str">
        <f t="shared" ca="1" si="299"/>
        <v/>
      </c>
      <c r="DZ66" s="83" t="str">
        <f t="shared" ca="1" si="299"/>
        <v/>
      </c>
      <c r="EA66" s="83" t="str">
        <f t="shared" ca="1" si="299"/>
        <v/>
      </c>
      <c r="EB66" s="83" t="str">
        <f t="shared" ca="1" si="299"/>
        <v/>
      </c>
      <c r="EC66" s="83" t="str">
        <f t="shared" ca="1" si="299"/>
        <v/>
      </c>
      <c r="ED66" s="126" t="str">
        <f ca="1">IFERROR(IF(VLOOKUP(ED$1,$A$7:$C$26,3,0),IF(ISNUMBER(DU66),SUMIFS('Stats Coachs'!$F$3:$F$29,'Stats Coachs'!$C$3:$C$29,VLOOKUP(ED$1,$A$7:$B$26,2,0)),""),""),"")</f>
        <v/>
      </c>
      <c r="EE66" s="83" t="str">
        <f t="shared" ca="1" si="300"/>
        <v/>
      </c>
      <c r="EF66" s="83" t="str">
        <f t="shared" ca="1" si="300"/>
        <v/>
      </c>
      <c r="EG66" s="83" t="str">
        <f t="shared" ca="1" si="300"/>
        <v/>
      </c>
      <c r="EH66" s="83" t="str">
        <f t="shared" ca="1" si="300"/>
        <v/>
      </c>
      <c r="EI66" s="83" t="str">
        <f t="shared" ca="1" si="300"/>
        <v/>
      </c>
      <c r="EJ66" s="83" t="str">
        <f t="shared" ca="1" si="300"/>
        <v/>
      </c>
      <c r="EK66" s="83" t="str">
        <f t="shared" ca="1" si="300"/>
        <v/>
      </c>
      <c r="EL66" s="83" t="str">
        <f t="shared" ca="1" si="300"/>
        <v/>
      </c>
      <c r="EM66" s="83" t="str">
        <f t="shared" ca="1" si="300"/>
        <v/>
      </c>
      <c r="EN66" s="126" t="str">
        <f ca="1">IFERROR(IF(VLOOKUP(EN$1,$A$7:$C$26,3,0),IF(ISNUMBER(EE66),SUMIFS('Stats Coachs'!$F$3:$F$29,'Stats Coachs'!$C$3:$C$29,VLOOKUP(EN$1,$A$7:$B$26,2,0)),""),""),"")</f>
        <v/>
      </c>
      <c r="EO66" s="83" t="str">
        <f t="shared" ca="1" si="301"/>
        <v/>
      </c>
      <c r="EP66" s="83" t="str">
        <f t="shared" ca="1" si="301"/>
        <v/>
      </c>
      <c r="EQ66" s="83" t="str">
        <f t="shared" ca="1" si="301"/>
        <v/>
      </c>
      <c r="ER66" s="83" t="str">
        <f t="shared" ca="1" si="301"/>
        <v/>
      </c>
      <c r="ES66" s="83" t="str">
        <f t="shared" ca="1" si="301"/>
        <v/>
      </c>
      <c r="ET66" s="83" t="str">
        <f t="shared" ca="1" si="301"/>
        <v/>
      </c>
      <c r="EU66" s="83" t="str">
        <f t="shared" ca="1" si="301"/>
        <v/>
      </c>
      <c r="EV66" s="83" t="str">
        <f t="shared" ca="1" si="301"/>
        <v/>
      </c>
      <c r="EW66" s="83" t="str">
        <f t="shared" ca="1" si="301"/>
        <v/>
      </c>
      <c r="EX66" s="126" t="str">
        <f ca="1">IFERROR(IF(VLOOKUP(EX$1,$A$7:$C$26,3,0),IF(ISNUMBER(EO66),SUMIFS('Stats Coachs'!$F$3:$F$29,'Stats Coachs'!$C$3:$C$29,VLOOKUP(EX$1,$A$7:$B$26,2,0)),""),""),"")</f>
        <v/>
      </c>
      <c r="EY66" s="83" t="str">
        <f t="shared" ca="1" si="302"/>
        <v/>
      </c>
      <c r="EZ66" s="83" t="str">
        <f t="shared" ca="1" si="302"/>
        <v/>
      </c>
      <c r="FA66" s="83" t="str">
        <f t="shared" ca="1" si="302"/>
        <v/>
      </c>
      <c r="FB66" s="83" t="str">
        <f t="shared" ca="1" si="302"/>
        <v/>
      </c>
      <c r="FC66" s="83" t="str">
        <f t="shared" ca="1" si="302"/>
        <v/>
      </c>
      <c r="FD66" s="83" t="str">
        <f t="shared" ca="1" si="302"/>
        <v/>
      </c>
      <c r="FE66" s="83" t="str">
        <f t="shared" ca="1" si="302"/>
        <v/>
      </c>
      <c r="FF66" s="83" t="str">
        <f t="shared" ca="1" si="302"/>
        <v/>
      </c>
      <c r="FG66" s="83" t="str">
        <f t="shared" ca="1" si="302"/>
        <v/>
      </c>
      <c r="FH66" s="126" t="str">
        <f ca="1">IFERROR(IF(VLOOKUP(FH$1,$A$7:$C$26,3,0),IF(ISNUMBER(EY66),SUMIFS('Stats Coachs'!$F$3:$F$29,'Stats Coachs'!$C$3:$C$29,VLOOKUP(FH$1,$A$7:$B$26,2,0)),""),""),"")</f>
        <v/>
      </c>
      <c r="FI66" s="83" t="str">
        <f t="shared" ca="1" si="303"/>
        <v/>
      </c>
      <c r="FJ66" s="83" t="str">
        <f t="shared" ca="1" si="303"/>
        <v/>
      </c>
      <c r="FK66" s="83" t="str">
        <f t="shared" ca="1" si="303"/>
        <v/>
      </c>
      <c r="FL66" s="83" t="str">
        <f t="shared" ca="1" si="303"/>
        <v/>
      </c>
      <c r="FM66" s="83" t="str">
        <f t="shared" ca="1" si="303"/>
        <v/>
      </c>
      <c r="FN66" s="83" t="str">
        <f t="shared" ca="1" si="303"/>
        <v/>
      </c>
      <c r="FO66" s="83" t="str">
        <f t="shared" ca="1" si="303"/>
        <v/>
      </c>
      <c r="FP66" s="83" t="str">
        <f t="shared" ca="1" si="303"/>
        <v/>
      </c>
      <c r="FQ66" s="83" t="str">
        <f t="shared" ca="1" si="303"/>
        <v/>
      </c>
      <c r="FR66" s="126" t="str">
        <f ca="1">IFERROR(IF(VLOOKUP(FR$1,$A$7:$C$26,3,0),IF(ISNUMBER(FI66),SUMIFS('Stats Coachs'!$F$3:$F$29,'Stats Coachs'!$C$3:$C$29,VLOOKUP(FR$1,$A$7:$B$26,2,0)),""),""),"")</f>
        <v/>
      </c>
      <c r="FS66" s="83" t="str">
        <f t="shared" ca="1" si="304"/>
        <v/>
      </c>
      <c r="FT66" s="83" t="str">
        <f t="shared" ca="1" si="304"/>
        <v/>
      </c>
      <c r="FU66" s="83" t="str">
        <f t="shared" ca="1" si="304"/>
        <v/>
      </c>
      <c r="FV66" s="83" t="str">
        <f t="shared" ca="1" si="304"/>
        <v/>
      </c>
      <c r="FW66" s="83" t="str">
        <f t="shared" ca="1" si="304"/>
        <v/>
      </c>
      <c r="FX66" s="83" t="str">
        <f t="shared" ca="1" si="304"/>
        <v/>
      </c>
      <c r="FY66" s="83" t="str">
        <f t="shared" ca="1" si="304"/>
        <v/>
      </c>
      <c r="FZ66" s="83" t="str">
        <f t="shared" ca="1" si="304"/>
        <v/>
      </c>
      <c r="GA66" s="83" t="str">
        <f t="shared" ca="1" si="304"/>
        <v/>
      </c>
      <c r="GB66" s="126" t="str">
        <f ca="1">IFERROR(IF(VLOOKUP(GB$1,$A$7:$C$26,3,0),IF(ISNUMBER(FS66),SUMIFS('Stats Coachs'!$F$3:$F$29,'Stats Coachs'!$C$3:$C$29,VLOOKUP(GB$1,$A$7:$B$26,2,0)),""),""),"")</f>
        <v/>
      </c>
      <c r="GC66" s="83" t="str">
        <f t="shared" ca="1" si="305"/>
        <v/>
      </c>
      <c r="GD66" s="83" t="str">
        <f t="shared" ca="1" si="305"/>
        <v/>
      </c>
      <c r="GE66" s="83" t="str">
        <f t="shared" ca="1" si="305"/>
        <v/>
      </c>
      <c r="GF66" s="83" t="str">
        <f t="shared" ca="1" si="305"/>
        <v/>
      </c>
      <c r="GG66" s="83" t="str">
        <f t="shared" ca="1" si="305"/>
        <v/>
      </c>
      <c r="GH66" s="83" t="str">
        <f t="shared" ca="1" si="305"/>
        <v/>
      </c>
      <c r="GI66" s="83" t="str">
        <f t="shared" ca="1" si="305"/>
        <v/>
      </c>
      <c r="GJ66" s="83" t="str">
        <f t="shared" ca="1" si="305"/>
        <v/>
      </c>
      <c r="GK66" s="83" t="str">
        <f t="shared" ca="1" si="305"/>
        <v/>
      </c>
      <c r="GL66" s="126" t="str">
        <f ca="1">IFERROR(IF(VLOOKUP(GL$1,$A$7:$C$26,3,0),IF(ISNUMBER(GC66),SUMIFS('Stats Coachs'!$F$3:$F$29,'Stats Coachs'!$C$3:$C$29,VLOOKUP(GL$1,$A$7:$B$26,2,0)),""),""),"")</f>
        <v/>
      </c>
      <c r="GM66" s="83" t="str">
        <f t="shared" ca="1" si="306"/>
        <v/>
      </c>
      <c r="GN66" s="83" t="str">
        <f t="shared" ca="1" si="306"/>
        <v/>
      </c>
      <c r="GO66" s="83" t="str">
        <f t="shared" ca="1" si="306"/>
        <v/>
      </c>
      <c r="GP66" s="83" t="str">
        <f t="shared" ca="1" si="306"/>
        <v/>
      </c>
      <c r="GQ66" s="83" t="str">
        <f t="shared" ca="1" si="306"/>
        <v/>
      </c>
      <c r="GR66" s="83" t="str">
        <f t="shared" ca="1" si="306"/>
        <v/>
      </c>
      <c r="GS66" s="83" t="str">
        <f t="shared" ca="1" si="306"/>
        <v/>
      </c>
      <c r="GT66" s="83" t="str">
        <f t="shared" ca="1" si="306"/>
        <v/>
      </c>
      <c r="GU66" s="83" t="str">
        <f t="shared" ca="1" si="306"/>
        <v/>
      </c>
      <c r="GV66" s="126" t="str">
        <f ca="1">IFERROR(IF(VLOOKUP(GV$1,$A$7:$C$26,3,0),IF(ISNUMBER(GM66),SUMIFS('Stats Coachs'!$F$3:$F$29,'Stats Coachs'!$C$3:$C$29,VLOOKUP(GV$1,$A$7:$B$26,2,0)),""),""),"")</f>
        <v/>
      </c>
      <c r="GW66" s="83" t="str">
        <f t="shared" ca="1" si="307"/>
        <v/>
      </c>
      <c r="GX66" s="83" t="str">
        <f t="shared" ca="1" si="307"/>
        <v/>
      </c>
      <c r="GY66" s="83" t="str">
        <f t="shared" ca="1" si="307"/>
        <v/>
      </c>
      <c r="GZ66" s="83" t="str">
        <f t="shared" ca="1" si="307"/>
        <v/>
      </c>
      <c r="HA66" s="83" t="str">
        <f t="shared" ca="1" si="307"/>
        <v/>
      </c>
      <c r="HB66" s="83" t="str">
        <f t="shared" ca="1" si="307"/>
        <v/>
      </c>
      <c r="HC66" s="83" t="str">
        <f t="shared" ca="1" si="307"/>
        <v/>
      </c>
      <c r="HD66" s="83" t="str">
        <f t="shared" ca="1" si="307"/>
        <v/>
      </c>
      <c r="HE66" s="83" t="str">
        <f t="shared" ca="1" si="307"/>
        <v/>
      </c>
      <c r="HF66" s="126" t="str">
        <f ca="1">IFERROR(IF(VLOOKUP(HF$1,$A$7:$C$26,3,0),IF(ISNUMBER(GW66),SUMIFS('Stats Coachs'!$F$3:$F$29,'Stats Coachs'!$C$3:$C$29,VLOOKUP(HF$1,$A$7:$B$26,2,0)),""),""),"")</f>
        <v/>
      </c>
      <c r="HG66" s="83" t="str">
        <f t="shared" ca="1" si="308"/>
        <v/>
      </c>
      <c r="HH66" s="83" t="str">
        <f t="shared" ca="1" si="308"/>
        <v/>
      </c>
      <c r="HI66" s="83" t="str">
        <f t="shared" ca="1" si="308"/>
        <v/>
      </c>
      <c r="HJ66" s="83" t="str">
        <f t="shared" ca="1" si="308"/>
        <v/>
      </c>
      <c r="HK66" s="83" t="str">
        <f t="shared" ca="1" si="308"/>
        <v/>
      </c>
      <c r="HL66" s="83" t="str">
        <f t="shared" ca="1" si="308"/>
        <v/>
      </c>
      <c r="HM66" s="83" t="str">
        <f t="shared" ca="1" si="308"/>
        <v/>
      </c>
      <c r="HN66" s="83" t="str">
        <f t="shared" ca="1" si="308"/>
        <v/>
      </c>
      <c r="HO66" s="83" t="str">
        <f t="shared" ca="1" si="308"/>
        <v/>
      </c>
      <c r="HP66" s="126" t="str">
        <f ca="1">IFERROR(IF(VLOOKUP(HP$1,$A$7:$C$26,3,0),IF(ISNUMBER(HG66),SUMIFS('Stats Coachs'!$F$3:$F$29,'Stats Coachs'!$C$3:$C$29,VLOOKUP(HP$1,$A$7:$B$26,2,0)),""),""),"")</f>
        <v/>
      </c>
      <c r="HQ66" s="83">
        <f t="shared" ca="1" si="309"/>
        <v>1</v>
      </c>
      <c r="HR66" s="83">
        <f t="shared" ca="1" si="309"/>
        <v>1</v>
      </c>
      <c r="HS66" s="83">
        <f t="shared" ca="1" si="309"/>
        <v>0</v>
      </c>
      <c r="HT66" s="83">
        <f t="shared" ca="1" si="309"/>
        <v>90</v>
      </c>
      <c r="HU66" s="83">
        <f t="shared" ca="1" si="309"/>
        <v>90</v>
      </c>
      <c r="HV66" s="83">
        <f t="shared" ca="1" si="309"/>
        <v>0</v>
      </c>
      <c r="HW66" s="83">
        <f t="shared" ca="1" si="309"/>
        <v>0</v>
      </c>
      <c r="HX66" s="83">
        <f t="shared" ca="1" si="309"/>
        <v>0</v>
      </c>
      <c r="HY66" s="83">
        <f t="shared" ca="1" si="309"/>
        <v>0</v>
      </c>
      <c r="HZ66" s="126">
        <f ca="1">IFERROR(IF(VLOOKUP(HZ$1,$A$7:$C$26,3,0),IF(ISNUMBER(HQ66),SUMIFS('Stats Coachs'!$F$3:$F$29,'Stats Coachs'!$C$3:$C$29,VLOOKUP(HZ$1,$A$7:$B$26,2,0)),""),""),"")</f>
        <v>20</v>
      </c>
      <c r="IA66" s="83">
        <f t="shared" ca="1" si="310"/>
        <v>6</v>
      </c>
      <c r="IB66" s="83">
        <f t="shared" ca="1" si="310"/>
        <v>6</v>
      </c>
      <c r="IC66" s="83">
        <f t="shared" ca="1" si="310"/>
        <v>0</v>
      </c>
      <c r="ID66" s="83">
        <f t="shared" ca="1" si="310"/>
        <v>540</v>
      </c>
      <c r="IE66" s="83">
        <f t="shared" ca="1" si="310"/>
        <v>90</v>
      </c>
      <c r="IF66" s="83">
        <f t="shared" ca="1" si="310"/>
        <v>0</v>
      </c>
      <c r="IG66" s="83">
        <f t="shared" ca="1" si="310"/>
        <v>0</v>
      </c>
      <c r="IH66" s="83">
        <f t="shared" ca="1" si="310"/>
        <v>0</v>
      </c>
      <c r="II66" s="83">
        <f t="shared" ca="1" si="310"/>
        <v>0</v>
      </c>
      <c r="IJ66" s="126">
        <f ca="1">IFERROR(IF(VLOOKUP(IJ$1,$A$7:$C$26,3,0),IF(ISNUMBER(IA66),SUMIFS('Stats Coachs'!$F$3:$F$29,'Stats Coachs'!$C$3:$C$29,VLOOKUP(IJ$1,$A$7:$B$26,2,0)),""),""),"")</f>
        <v>18</v>
      </c>
    </row>
    <row r="67" spans="5:248" x14ac:dyDescent="0.2">
      <c r="E67" s="83">
        <v>64</v>
      </c>
      <c r="F67" s="86" t="str">
        <f t="shared" ca="1" si="247"/>
        <v>Lionel</v>
      </c>
      <c r="G67" s="83">
        <f t="shared" ca="1" si="170"/>
        <v>16</v>
      </c>
      <c r="H67" s="83">
        <f t="shared" ca="1" si="170"/>
        <v>13</v>
      </c>
      <c r="I67" s="83">
        <f t="shared" ca="1" si="170"/>
        <v>3</v>
      </c>
      <c r="J67" s="117">
        <f t="shared" ca="1" si="170"/>
        <v>1160</v>
      </c>
      <c r="K67" s="87">
        <f t="shared" ca="1" si="171"/>
        <v>72.5</v>
      </c>
      <c r="L67" s="83">
        <f t="shared" ca="1" si="172"/>
        <v>0</v>
      </c>
      <c r="M67" s="83">
        <f t="shared" ca="1" si="172"/>
        <v>4</v>
      </c>
      <c r="N67" s="83">
        <f t="shared" ca="1" si="172"/>
        <v>3</v>
      </c>
      <c r="O67" s="83">
        <f t="shared" ca="1" si="172"/>
        <v>0</v>
      </c>
      <c r="P67" s="114">
        <f t="shared" ca="1" si="173"/>
        <v>3.6613272311212815E-2</v>
      </c>
      <c r="Q67" s="83">
        <f t="shared" ca="1" si="174"/>
        <v>1</v>
      </c>
      <c r="R67" s="114">
        <f t="shared" ca="1" si="175"/>
        <v>0.72727272727272729</v>
      </c>
      <c r="T67" s="88">
        <f ca="1">RANK(V67,$V$4:$V$98,0)+COUNTIFS($V$4:$V67,V67)-1</f>
        <v>12</v>
      </c>
      <c r="U67" s="84" t="str">
        <f>Listes!X67</f>
        <v>Malik</v>
      </c>
      <c r="V67" s="89" cm="1">
        <f t="array" aca="1" ref="V67" ca="1">INDEX($W67:$AG67,$C$2)</f>
        <v>133</v>
      </c>
      <c r="W67" s="83">
        <f t="shared" ca="1" si="245"/>
        <v>133</v>
      </c>
      <c r="X67" s="83">
        <f t="shared" ca="1" si="245"/>
        <v>120</v>
      </c>
      <c r="Y67" s="83">
        <f t="shared" ca="1" si="245"/>
        <v>13</v>
      </c>
      <c r="Z67" s="83">
        <f t="shared" ca="1" si="245"/>
        <v>10885</v>
      </c>
      <c r="AA67" s="90">
        <f t="shared" ca="1" si="146"/>
        <v>81.84210526315789</v>
      </c>
      <c r="AB67" s="83">
        <f t="shared" ca="1" si="246"/>
        <v>4</v>
      </c>
      <c r="AC67" s="83">
        <f t="shared" ca="1" si="246"/>
        <v>3</v>
      </c>
      <c r="AD67" s="83">
        <f t="shared" ca="1" si="246"/>
        <v>12</v>
      </c>
      <c r="AE67" s="83">
        <f t="shared" ca="1" si="246"/>
        <v>1</v>
      </c>
      <c r="AF67" s="116">
        <f t="shared" ca="1" si="244"/>
        <v>0.30434782608695654</v>
      </c>
      <c r="AG67" s="85">
        <f t="shared" ca="1" si="178"/>
        <v>10</v>
      </c>
      <c r="AH67" s="126">
        <f t="shared" ca="1" si="179"/>
        <v>195</v>
      </c>
      <c r="AI67" s="83">
        <f t="shared" ca="1" si="290"/>
        <v>17</v>
      </c>
      <c r="AJ67" s="83">
        <f t="shared" ca="1" si="290"/>
        <v>17</v>
      </c>
      <c r="AK67" s="83">
        <f t="shared" ca="1" si="290"/>
        <v>0</v>
      </c>
      <c r="AL67" s="83">
        <f t="shared" ca="1" si="290"/>
        <v>1440</v>
      </c>
      <c r="AM67" s="83" t="str">
        <f t="shared" ca="1" si="290"/>
        <v>84.5</v>
      </c>
      <c r="AN67" s="83">
        <f t="shared" ca="1" si="290"/>
        <v>0</v>
      </c>
      <c r="AO67" s="83">
        <f t="shared" ca="1" si="290"/>
        <v>0</v>
      </c>
      <c r="AP67" s="83">
        <f t="shared" ca="1" si="290"/>
        <v>1</v>
      </c>
      <c r="AQ67" s="83">
        <f t="shared" ca="1" si="290"/>
        <v>0</v>
      </c>
      <c r="AR67" s="126">
        <f ca="1">IFERROR(IF(VLOOKUP(AR$1,$A$6:$C$26,3,0),IF(ISNUMBER(AI67),SUMIFS('Stats Coachs'!$F$2:$F$29,'Stats Coachs'!$C$2:$C$29,VLOOKUP(AR$1,$A$6:$B$26,2,0)),""),""),"")</f>
        <v>20</v>
      </c>
      <c r="AS67" s="83">
        <f t="shared" ca="1" si="291"/>
        <v>23</v>
      </c>
      <c r="AT67" s="83">
        <f t="shared" ca="1" si="291"/>
        <v>21</v>
      </c>
      <c r="AU67" s="83">
        <f t="shared" ca="1" si="291"/>
        <v>2</v>
      </c>
      <c r="AV67" s="83">
        <f t="shared" ca="1" si="291"/>
        <v>1975</v>
      </c>
      <c r="AW67" s="83">
        <f t="shared" ca="1" si="291"/>
        <v>86</v>
      </c>
      <c r="AX67" s="83">
        <f t="shared" ca="1" si="291"/>
        <v>2</v>
      </c>
      <c r="AY67" s="83">
        <f t="shared" ca="1" si="291"/>
        <v>0</v>
      </c>
      <c r="AZ67" s="83">
        <f t="shared" ca="1" si="291"/>
        <v>3</v>
      </c>
      <c r="BA67" s="83">
        <f t="shared" ca="1" si="291"/>
        <v>0</v>
      </c>
      <c r="BB67" s="126">
        <f ca="1">IFERROR(IF(VLOOKUP(BB$1,$A$7:$C$26,3,0),IF(ISNUMBER(AS67),SUMIFS('Stats Coachs'!$F$3:$F$29,'Stats Coachs'!$C$3:$C$29,VLOOKUP(BB$1,$A$7:$B$26,2,0)),""),""),"")</f>
        <v>25</v>
      </c>
      <c r="BC67" s="83">
        <f t="shared" ca="1" si="292"/>
        <v>14</v>
      </c>
      <c r="BD67" s="83">
        <f t="shared" ca="1" si="292"/>
        <v>13</v>
      </c>
      <c r="BE67" s="83">
        <f t="shared" ca="1" si="292"/>
        <v>1</v>
      </c>
      <c r="BF67" s="83">
        <f t="shared" ca="1" si="292"/>
        <v>1180</v>
      </c>
      <c r="BG67" s="83">
        <f t="shared" ca="1" si="292"/>
        <v>84.5</v>
      </c>
      <c r="BH67" s="83">
        <f t="shared" ca="1" si="292"/>
        <v>0</v>
      </c>
      <c r="BI67" s="83">
        <f t="shared" ca="1" si="292"/>
        <v>0</v>
      </c>
      <c r="BJ67" s="83">
        <f t="shared" ca="1" si="292"/>
        <v>2</v>
      </c>
      <c r="BK67" s="83">
        <f t="shared" ca="1" si="292"/>
        <v>0</v>
      </c>
      <c r="BL67" s="126">
        <f ca="1">IFERROR(IF(VLOOKUP(BL$1,$A$7:$C$26,3,0),IF(ISNUMBER(BC67),SUMIFS('Stats Coachs'!$F$3:$F$29,'Stats Coachs'!$C$3:$C$29,VLOOKUP(BL$1,$A$7:$B$26,2,0)),""),""),"")</f>
        <v>22</v>
      </c>
      <c r="BM67" s="83" t="str">
        <f t="shared" ca="1" si="293"/>
        <v/>
      </c>
      <c r="BN67" s="83" t="str">
        <f t="shared" ca="1" si="293"/>
        <v/>
      </c>
      <c r="BO67" s="83" t="str">
        <f t="shared" ca="1" si="293"/>
        <v/>
      </c>
      <c r="BP67" s="83" t="str">
        <f t="shared" ca="1" si="293"/>
        <v/>
      </c>
      <c r="BQ67" s="83" t="str">
        <f t="shared" ca="1" si="293"/>
        <v/>
      </c>
      <c r="BR67" s="83" t="str">
        <f t="shared" ca="1" si="293"/>
        <v/>
      </c>
      <c r="BS67" s="83" t="str">
        <f t="shared" ca="1" si="293"/>
        <v/>
      </c>
      <c r="BT67" s="83" t="str">
        <f t="shared" ca="1" si="293"/>
        <v/>
      </c>
      <c r="BU67" s="83" t="str">
        <f t="shared" ca="1" si="293"/>
        <v/>
      </c>
      <c r="BV67" s="126" t="str">
        <f ca="1">IFERROR(IF(VLOOKUP(BV$1,$A$7:$C$26,3,0),IF(ISNUMBER(BM67),SUMIFS('Stats Coachs'!$F$3:$F$29,'Stats Coachs'!$C$3:$C$29,VLOOKUP(BV$1,$A$7:$B$26,2,0)),""),""),"")</f>
        <v/>
      </c>
      <c r="BW67" s="83">
        <f t="shared" ca="1" si="294"/>
        <v>2</v>
      </c>
      <c r="BX67" s="83">
        <f t="shared" ca="1" si="294"/>
        <v>1</v>
      </c>
      <c r="BY67" s="83">
        <f t="shared" ca="1" si="294"/>
        <v>1</v>
      </c>
      <c r="BZ67" s="83">
        <f t="shared" ca="1" si="294"/>
        <v>135</v>
      </c>
      <c r="CA67" s="83">
        <f t="shared" ca="1" si="294"/>
        <v>67.5</v>
      </c>
      <c r="CB67" s="83">
        <f t="shared" ca="1" si="294"/>
        <v>0</v>
      </c>
      <c r="CC67" s="83">
        <f t="shared" ca="1" si="294"/>
        <v>0</v>
      </c>
      <c r="CD67" s="83">
        <f t="shared" ca="1" si="294"/>
        <v>0</v>
      </c>
      <c r="CE67" s="83">
        <f t="shared" ca="1" si="294"/>
        <v>0</v>
      </c>
      <c r="CF67" s="126">
        <f ca="1">IFERROR(IF(VLOOKUP(CF$1,$A$7:$C$26,3,0),IF(ISNUMBER(BW67),SUMIFS('Stats Coachs'!$F$3:$F$29,'Stats Coachs'!$C$3:$C$29,VLOOKUP(CF$1,$A$7:$B$26,2,0)),""),""),"")</f>
        <v>19</v>
      </c>
      <c r="CG67" s="83">
        <f t="shared" ca="1" si="295"/>
        <v>4</v>
      </c>
      <c r="CH67" s="83">
        <f t="shared" ca="1" si="295"/>
        <v>4</v>
      </c>
      <c r="CI67" s="83">
        <f t="shared" ca="1" si="295"/>
        <v>0</v>
      </c>
      <c r="CJ67" s="83">
        <f t="shared" ca="1" si="295"/>
        <v>340</v>
      </c>
      <c r="CK67" s="83">
        <f t="shared" ca="1" si="295"/>
        <v>85</v>
      </c>
      <c r="CL67" s="83">
        <f t="shared" ca="1" si="295"/>
        <v>0</v>
      </c>
      <c r="CM67" s="83">
        <f t="shared" ca="1" si="295"/>
        <v>0</v>
      </c>
      <c r="CN67" s="83">
        <f t="shared" ca="1" si="295"/>
        <v>0</v>
      </c>
      <c r="CO67" s="83">
        <f t="shared" ca="1" si="295"/>
        <v>1</v>
      </c>
      <c r="CP67" s="126">
        <f ca="1">IFERROR(IF(VLOOKUP(CP$1,$A$7:$C$26,3,0),IF(ISNUMBER(CG67),SUMIFS('Stats Coachs'!$F$3:$F$29,'Stats Coachs'!$C$3:$C$29,VLOOKUP(CP$1,$A$7:$B$26,2,0)),""),""),"")</f>
        <v>5</v>
      </c>
      <c r="CQ67" s="83">
        <f t="shared" ca="1" si="296"/>
        <v>7</v>
      </c>
      <c r="CR67" s="83">
        <f t="shared" ca="1" si="296"/>
        <v>6</v>
      </c>
      <c r="CS67" s="83">
        <f t="shared" ca="1" si="296"/>
        <v>1</v>
      </c>
      <c r="CT67" s="83">
        <f t="shared" ca="1" si="296"/>
        <v>540</v>
      </c>
      <c r="CU67" s="83">
        <f t="shared" ca="1" si="296"/>
        <v>77</v>
      </c>
      <c r="CV67" s="83">
        <f t="shared" ca="1" si="296"/>
        <v>1</v>
      </c>
      <c r="CW67" s="83">
        <f t="shared" ca="1" si="296"/>
        <v>1</v>
      </c>
      <c r="CX67" s="83">
        <f t="shared" ca="1" si="296"/>
        <v>0</v>
      </c>
      <c r="CY67" s="83">
        <f t="shared" ca="1" si="296"/>
        <v>0</v>
      </c>
      <c r="CZ67" s="126">
        <f ca="1">IFERROR(IF(VLOOKUP(CZ$1,$A$7:$C$26,3,0),IF(ISNUMBER(CQ67),SUMIFS('Stats Coachs'!$F$3:$F$29,'Stats Coachs'!$C$3:$C$29,VLOOKUP(CZ$1,$A$7:$B$26,2,0)),""),""),"")</f>
        <v>13</v>
      </c>
      <c r="DA67" s="83">
        <f t="shared" ca="1" si="297"/>
        <v>14</v>
      </c>
      <c r="DB67" s="83">
        <f t="shared" ca="1" si="297"/>
        <v>13</v>
      </c>
      <c r="DC67" s="83">
        <f t="shared" ca="1" si="297"/>
        <v>1</v>
      </c>
      <c r="DD67" s="83">
        <f t="shared" ca="1" si="297"/>
        <v>1195</v>
      </c>
      <c r="DE67" s="83" t="str">
        <f t="shared" ca="1" si="297"/>
        <v>85.5</v>
      </c>
      <c r="DF67" s="83">
        <f t="shared" ca="1" si="297"/>
        <v>1</v>
      </c>
      <c r="DG67" s="83">
        <f t="shared" ca="1" si="297"/>
        <v>1</v>
      </c>
      <c r="DH67" s="83">
        <f t="shared" ca="1" si="297"/>
        <v>1</v>
      </c>
      <c r="DI67" s="83">
        <f t="shared" ca="1" si="297"/>
        <v>0</v>
      </c>
      <c r="DJ67" s="126">
        <f ca="1">IFERROR(IF(VLOOKUP(DJ$1,$A$7:$C$26,3,0),IF(ISNUMBER(DA67),SUMIFS('Stats Coachs'!$F$3:$F$29,'Stats Coachs'!$C$3:$C$29,VLOOKUP(DJ$1,$A$7:$B$26,2,0)),""),""),"")</f>
        <v>18</v>
      </c>
      <c r="DK67" s="83">
        <f t="shared" ca="1" si="298"/>
        <v>13</v>
      </c>
      <c r="DL67" s="83">
        <f t="shared" ca="1" si="298"/>
        <v>13</v>
      </c>
      <c r="DM67" s="83">
        <f t="shared" ca="1" si="298"/>
        <v>0</v>
      </c>
      <c r="DN67" s="83">
        <f t="shared" ca="1" si="298"/>
        <v>1135</v>
      </c>
      <c r="DO67" s="83" t="str">
        <f t="shared" ca="1" si="298"/>
        <v>87.5</v>
      </c>
      <c r="DP67" s="83">
        <f t="shared" ca="1" si="298"/>
        <v>0</v>
      </c>
      <c r="DQ67" s="83">
        <f t="shared" ca="1" si="298"/>
        <v>0</v>
      </c>
      <c r="DR67" s="83">
        <f t="shared" ca="1" si="298"/>
        <v>1</v>
      </c>
      <c r="DS67" s="83">
        <f t="shared" ca="1" si="298"/>
        <v>0</v>
      </c>
      <c r="DT67" s="126">
        <f ca="1">IFERROR(IF(VLOOKUP(DT$1,$A$7:$C$26,3,0),IF(ISNUMBER(DK67),SUMIFS('Stats Coachs'!$F$3:$F$29,'Stats Coachs'!$C$3:$C$29,VLOOKUP(DT$1,$A$7:$B$26,2,0)),""),""),"")</f>
        <v>24</v>
      </c>
      <c r="DU67" s="83">
        <f t="shared" ca="1" si="299"/>
        <v>18</v>
      </c>
      <c r="DV67" s="83">
        <f t="shared" ca="1" si="299"/>
        <v>15</v>
      </c>
      <c r="DW67" s="83">
        <f t="shared" ca="1" si="299"/>
        <v>3</v>
      </c>
      <c r="DX67" s="83">
        <f t="shared" ca="1" si="299"/>
        <v>1395</v>
      </c>
      <c r="DY67" s="83">
        <f t="shared" ca="1" si="299"/>
        <v>77.5</v>
      </c>
      <c r="DZ67" s="83">
        <f t="shared" ca="1" si="299"/>
        <v>0</v>
      </c>
      <c r="EA67" s="83">
        <f t="shared" ca="1" si="299"/>
        <v>0</v>
      </c>
      <c r="EB67" s="83">
        <f t="shared" ca="1" si="299"/>
        <v>4</v>
      </c>
      <c r="EC67" s="83">
        <f t="shared" ca="1" si="299"/>
        <v>0</v>
      </c>
      <c r="ED67" s="126">
        <f ca="1">IFERROR(IF(VLOOKUP(ED$1,$A$7:$C$26,3,0),IF(ISNUMBER(DU67),SUMIFS('Stats Coachs'!$F$3:$F$29,'Stats Coachs'!$C$3:$C$29,VLOOKUP(ED$1,$A$7:$B$26,2,0)),""),""),"")</f>
        <v>24</v>
      </c>
      <c r="EE67" s="83">
        <f t="shared" ca="1" si="300"/>
        <v>21</v>
      </c>
      <c r="EF67" s="83">
        <f t="shared" ca="1" si="300"/>
        <v>17</v>
      </c>
      <c r="EG67" s="83">
        <f t="shared" ca="1" si="300"/>
        <v>4</v>
      </c>
      <c r="EH67" s="83">
        <f t="shared" ca="1" si="300"/>
        <v>1550</v>
      </c>
      <c r="EI67" s="83">
        <f t="shared" ca="1" si="300"/>
        <v>74</v>
      </c>
      <c r="EJ67" s="83">
        <f t="shared" ca="1" si="300"/>
        <v>0</v>
      </c>
      <c r="EK67" s="83">
        <f t="shared" ca="1" si="300"/>
        <v>1</v>
      </c>
      <c r="EL67" s="83">
        <f t="shared" ca="1" si="300"/>
        <v>0</v>
      </c>
      <c r="EM67" s="83">
        <f t="shared" ca="1" si="300"/>
        <v>0</v>
      </c>
      <c r="EN67" s="126">
        <f ca="1">IFERROR(IF(VLOOKUP(EN$1,$A$7:$C$26,3,0),IF(ISNUMBER(EE67),SUMIFS('Stats Coachs'!$F$3:$F$29,'Stats Coachs'!$C$3:$C$29,VLOOKUP(EN$1,$A$7:$B$26,2,0)),""),""),"")</f>
        <v>25</v>
      </c>
      <c r="EO67" s="83" t="str">
        <f t="shared" ca="1" si="301"/>
        <v/>
      </c>
      <c r="EP67" s="83" t="str">
        <f t="shared" ca="1" si="301"/>
        <v/>
      </c>
      <c r="EQ67" s="83" t="str">
        <f t="shared" ca="1" si="301"/>
        <v/>
      </c>
      <c r="ER67" s="83" t="str">
        <f t="shared" ca="1" si="301"/>
        <v/>
      </c>
      <c r="ES67" s="83" t="str">
        <f t="shared" ca="1" si="301"/>
        <v/>
      </c>
      <c r="ET67" s="83" t="str">
        <f t="shared" ca="1" si="301"/>
        <v/>
      </c>
      <c r="EU67" s="83" t="str">
        <f t="shared" ca="1" si="301"/>
        <v/>
      </c>
      <c r="EV67" s="83" t="str">
        <f t="shared" ca="1" si="301"/>
        <v/>
      </c>
      <c r="EW67" s="83" t="str">
        <f t="shared" ca="1" si="301"/>
        <v/>
      </c>
      <c r="EX67" s="126" t="str">
        <f ca="1">IFERROR(IF(VLOOKUP(EX$1,$A$7:$C$26,3,0),IF(ISNUMBER(EO67),SUMIFS('Stats Coachs'!$F$3:$F$29,'Stats Coachs'!$C$3:$C$29,VLOOKUP(EX$1,$A$7:$B$26,2,0)),""),""),"")</f>
        <v/>
      </c>
      <c r="EY67" s="83" t="str">
        <f t="shared" ca="1" si="302"/>
        <v/>
      </c>
      <c r="EZ67" s="83" t="str">
        <f t="shared" ca="1" si="302"/>
        <v/>
      </c>
      <c r="FA67" s="83" t="str">
        <f t="shared" ca="1" si="302"/>
        <v/>
      </c>
      <c r="FB67" s="83" t="str">
        <f t="shared" ca="1" si="302"/>
        <v/>
      </c>
      <c r="FC67" s="83" t="str">
        <f t="shared" ca="1" si="302"/>
        <v/>
      </c>
      <c r="FD67" s="83" t="str">
        <f t="shared" ca="1" si="302"/>
        <v/>
      </c>
      <c r="FE67" s="83" t="str">
        <f t="shared" ca="1" si="302"/>
        <v/>
      </c>
      <c r="FF67" s="83" t="str">
        <f t="shared" ca="1" si="302"/>
        <v/>
      </c>
      <c r="FG67" s="83" t="str">
        <f t="shared" ca="1" si="302"/>
        <v/>
      </c>
      <c r="FH67" s="126" t="str">
        <f ca="1">IFERROR(IF(VLOOKUP(FH$1,$A$7:$C$26,3,0),IF(ISNUMBER(EY67),SUMIFS('Stats Coachs'!$F$3:$F$29,'Stats Coachs'!$C$3:$C$29,VLOOKUP(FH$1,$A$7:$B$26,2,0)),""),""),"")</f>
        <v/>
      </c>
      <c r="FI67" s="83" t="str">
        <f t="shared" ca="1" si="303"/>
        <v/>
      </c>
      <c r="FJ67" s="83" t="str">
        <f t="shared" ca="1" si="303"/>
        <v/>
      </c>
      <c r="FK67" s="83" t="str">
        <f t="shared" ca="1" si="303"/>
        <v/>
      </c>
      <c r="FL67" s="83" t="str">
        <f t="shared" ca="1" si="303"/>
        <v/>
      </c>
      <c r="FM67" s="83" t="str">
        <f t="shared" ca="1" si="303"/>
        <v/>
      </c>
      <c r="FN67" s="83" t="str">
        <f t="shared" ca="1" si="303"/>
        <v/>
      </c>
      <c r="FO67" s="83" t="str">
        <f t="shared" ca="1" si="303"/>
        <v/>
      </c>
      <c r="FP67" s="83" t="str">
        <f t="shared" ca="1" si="303"/>
        <v/>
      </c>
      <c r="FQ67" s="83" t="str">
        <f t="shared" ca="1" si="303"/>
        <v/>
      </c>
      <c r="FR67" s="126" t="str">
        <f ca="1">IFERROR(IF(VLOOKUP(FR$1,$A$7:$C$26,3,0),IF(ISNUMBER(FI67),SUMIFS('Stats Coachs'!$F$3:$F$29,'Stats Coachs'!$C$3:$C$29,VLOOKUP(FR$1,$A$7:$B$26,2,0)),""),""),"")</f>
        <v/>
      </c>
      <c r="FS67" s="83" t="str">
        <f t="shared" ca="1" si="304"/>
        <v/>
      </c>
      <c r="FT67" s="83" t="str">
        <f t="shared" ca="1" si="304"/>
        <v/>
      </c>
      <c r="FU67" s="83" t="str">
        <f t="shared" ca="1" si="304"/>
        <v/>
      </c>
      <c r="FV67" s="83" t="str">
        <f t="shared" ca="1" si="304"/>
        <v/>
      </c>
      <c r="FW67" s="83" t="str">
        <f t="shared" ca="1" si="304"/>
        <v/>
      </c>
      <c r="FX67" s="83" t="str">
        <f t="shared" ca="1" si="304"/>
        <v/>
      </c>
      <c r="FY67" s="83" t="str">
        <f t="shared" ca="1" si="304"/>
        <v/>
      </c>
      <c r="FZ67" s="83" t="str">
        <f t="shared" ca="1" si="304"/>
        <v/>
      </c>
      <c r="GA67" s="83" t="str">
        <f t="shared" ca="1" si="304"/>
        <v/>
      </c>
      <c r="GB67" s="126" t="str">
        <f ca="1">IFERROR(IF(VLOOKUP(GB$1,$A$7:$C$26,3,0),IF(ISNUMBER(FS67),SUMIFS('Stats Coachs'!$F$3:$F$29,'Stats Coachs'!$C$3:$C$29,VLOOKUP(GB$1,$A$7:$B$26,2,0)),""),""),"")</f>
        <v/>
      </c>
      <c r="GC67" s="83" t="str">
        <f t="shared" ca="1" si="305"/>
        <v/>
      </c>
      <c r="GD67" s="83" t="str">
        <f t="shared" ca="1" si="305"/>
        <v/>
      </c>
      <c r="GE67" s="83" t="str">
        <f t="shared" ca="1" si="305"/>
        <v/>
      </c>
      <c r="GF67" s="83" t="str">
        <f t="shared" ca="1" si="305"/>
        <v/>
      </c>
      <c r="GG67" s="83" t="str">
        <f t="shared" ca="1" si="305"/>
        <v/>
      </c>
      <c r="GH67" s="83" t="str">
        <f t="shared" ca="1" si="305"/>
        <v/>
      </c>
      <c r="GI67" s="83" t="str">
        <f t="shared" ca="1" si="305"/>
        <v/>
      </c>
      <c r="GJ67" s="83" t="str">
        <f t="shared" ca="1" si="305"/>
        <v/>
      </c>
      <c r="GK67" s="83" t="str">
        <f t="shared" ca="1" si="305"/>
        <v/>
      </c>
      <c r="GL67" s="126" t="str">
        <f ca="1">IFERROR(IF(VLOOKUP(GL$1,$A$7:$C$26,3,0),IF(ISNUMBER(GC67),SUMIFS('Stats Coachs'!$F$3:$F$29,'Stats Coachs'!$C$3:$C$29,VLOOKUP(GL$1,$A$7:$B$26,2,0)),""),""),"")</f>
        <v/>
      </c>
      <c r="GM67" s="83" t="str">
        <f t="shared" ca="1" si="306"/>
        <v/>
      </c>
      <c r="GN67" s="83" t="str">
        <f t="shared" ca="1" si="306"/>
        <v/>
      </c>
      <c r="GO67" s="83" t="str">
        <f t="shared" ca="1" si="306"/>
        <v/>
      </c>
      <c r="GP67" s="83" t="str">
        <f t="shared" ca="1" si="306"/>
        <v/>
      </c>
      <c r="GQ67" s="83" t="str">
        <f t="shared" ca="1" si="306"/>
        <v/>
      </c>
      <c r="GR67" s="83" t="str">
        <f t="shared" ca="1" si="306"/>
        <v/>
      </c>
      <c r="GS67" s="83" t="str">
        <f t="shared" ca="1" si="306"/>
        <v/>
      </c>
      <c r="GT67" s="83" t="str">
        <f t="shared" ca="1" si="306"/>
        <v/>
      </c>
      <c r="GU67" s="83" t="str">
        <f t="shared" ca="1" si="306"/>
        <v/>
      </c>
      <c r="GV67" s="126" t="str">
        <f ca="1">IFERROR(IF(VLOOKUP(GV$1,$A$7:$C$26,3,0),IF(ISNUMBER(GM67),SUMIFS('Stats Coachs'!$F$3:$F$29,'Stats Coachs'!$C$3:$C$29,VLOOKUP(GV$1,$A$7:$B$26,2,0)),""),""),"")</f>
        <v/>
      </c>
      <c r="GW67" s="83" t="str">
        <f t="shared" ca="1" si="307"/>
        <v/>
      </c>
      <c r="GX67" s="83" t="str">
        <f t="shared" ca="1" si="307"/>
        <v/>
      </c>
      <c r="GY67" s="83" t="str">
        <f t="shared" ca="1" si="307"/>
        <v/>
      </c>
      <c r="GZ67" s="83" t="str">
        <f t="shared" ca="1" si="307"/>
        <v/>
      </c>
      <c r="HA67" s="83" t="str">
        <f t="shared" ca="1" si="307"/>
        <v/>
      </c>
      <c r="HB67" s="83" t="str">
        <f t="shared" ca="1" si="307"/>
        <v/>
      </c>
      <c r="HC67" s="83" t="str">
        <f t="shared" ca="1" si="307"/>
        <v/>
      </c>
      <c r="HD67" s="83" t="str">
        <f t="shared" ca="1" si="307"/>
        <v/>
      </c>
      <c r="HE67" s="83" t="str">
        <f t="shared" ca="1" si="307"/>
        <v/>
      </c>
      <c r="HF67" s="126" t="str">
        <f ca="1">IFERROR(IF(VLOOKUP(HF$1,$A$7:$C$26,3,0),IF(ISNUMBER(GW67),SUMIFS('Stats Coachs'!$F$3:$F$29,'Stats Coachs'!$C$3:$C$29,VLOOKUP(HF$1,$A$7:$B$26,2,0)),""),""),"")</f>
        <v/>
      </c>
      <c r="HG67" s="83" t="str">
        <f t="shared" ca="1" si="308"/>
        <v/>
      </c>
      <c r="HH67" s="83" t="str">
        <f t="shared" ca="1" si="308"/>
        <v/>
      </c>
      <c r="HI67" s="83" t="str">
        <f t="shared" ca="1" si="308"/>
        <v/>
      </c>
      <c r="HJ67" s="83" t="str">
        <f t="shared" ca="1" si="308"/>
        <v/>
      </c>
      <c r="HK67" s="83" t="str">
        <f t="shared" ca="1" si="308"/>
        <v/>
      </c>
      <c r="HL67" s="83" t="str">
        <f t="shared" ca="1" si="308"/>
        <v/>
      </c>
      <c r="HM67" s="83" t="str">
        <f t="shared" ca="1" si="308"/>
        <v/>
      </c>
      <c r="HN67" s="83" t="str">
        <f t="shared" ca="1" si="308"/>
        <v/>
      </c>
      <c r="HO67" s="83" t="str">
        <f t="shared" ca="1" si="308"/>
        <v/>
      </c>
      <c r="HP67" s="126" t="str">
        <f ca="1">IFERROR(IF(VLOOKUP(HP$1,$A$7:$C$26,3,0),IF(ISNUMBER(HG67),SUMIFS('Stats Coachs'!$F$3:$F$29,'Stats Coachs'!$C$3:$C$29,VLOOKUP(HP$1,$A$7:$B$26,2,0)),""),""),"")</f>
        <v/>
      </c>
      <c r="HQ67" s="83" t="str">
        <f t="shared" ca="1" si="309"/>
        <v/>
      </c>
      <c r="HR67" s="83" t="str">
        <f t="shared" ca="1" si="309"/>
        <v/>
      </c>
      <c r="HS67" s="83" t="str">
        <f t="shared" ca="1" si="309"/>
        <v/>
      </c>
      <c r="HT67" s="83" t="str">
        <f t="shared" ca="1" si="309"/>
        <v/>
      </c>
      <c r="HU67" s="83" t="str">
        <f t="shared" ca="1" si="309"/>
        <v/>
      </c>
      <c r="HV67" s="83" t="str">
        <f t="shared" ca="1" si="309"/>
        <v/>
      </c>
      <c r="HW67" s="83" t="str">
        <f t="shared" ca="1" si="309"/>
        <v/>
      </c>
      <c r="HX67" s="83" t="str">
        <f t="shared" ca="1" si="309"/>
        <v/>
      </c>
      <c r="HY67" s="83" t="str">
        <f t="shared" ca="1" si="309"/>
        <v/>
      </c>
      <c r="HZ67" s="126" t="str">
        <f ca="1">IFERROR(IF(VLOOKUP(HZ$1,$A$7:$C$26,3,0),IF(ISNUMBER(HQ67),SUMIFS('Stats Coachs'!$F$3:$F$29,'Stats Coachs'!$C$3:$C$29,VLOOKUP(HZ$1,$A$7:$B$26,2,0)),""),""),"")</f>
        <v/>
      </c>
      <c r="IA67" s="83" t="str">
        <f t="shared" ca="1" si="310"/>
        <v/>
      </c>
      <c r="IB67" s="83" t="str">
        <f t="shared" ca="1" si="310"/>
        <v/>
      </c>
      <c r="IC67" s="83" t="str">
        <f t="shared" ca="1" si="310"/>
        <v/>
      </c>
      <c r="ID67" s="83" t="str">
        <f t="shared" ca="1" si="310"/>
        <v/>
      </c>
      <c r="IE67" s="83" t="str">
        <f t="shared" ca="1" si="310"/>
        <v/>
      </c>
      <c r="IF67" s="83" t="str">
        <f t="shared" ca="1" si="310"/>
        <v/>
      </c>
      <c r="IG67" s="83" t="str">
        <f t="shared" ca="1" si="310"/>
        <v/>
      </c>
      <c r="IH67" s="83" t="str">
        <f t="shared" ca="1" si="310"/>
        <v/>
      </c>
      <c r="II67" s="83" t="str">
        <f t="shared" ca="1" si="310"/>
        <v/>
      </c>
      <c r="IJ67" s="126" t="str">
        <f ca="1">IFERROR(IF(VLOOKUP(IJ$1,$A$7:$C$26,3,0),IF(ISNUMBER(IA67),SUMIFS('Stats Coachs'!$F$3:$F$29,'Stats Coachs'!$C$3:$C$29,VLOOKUP(IJ$1,$A$7:$B$26,2,0)),""),""),"")</f>
        <v/>
      </c>
    </row>
    <row r="68" spans="5:248" x14ac:dyDescent="0.2">
      <c r="E68" s="83">
        <v>65</v>
      </c>
      <c r="F68" s="86" t="str">
        <f t="shared" ca="1" si="247"/>
        <v>Abib</v>
      </c>
      <c r="G68" s="83">
        <f t="shared" ca="1" si="170"/>
        <v>14</v>
      </c>
      <c r="H68" s="83">
        <f t="shared" ca="1" si="170"/>
        <v>12</v>
      </c>
      <c r="I68" s="83">
        <f t="shared" ca="1" si="170"/>
        <v>2</v>
      </c>
      <c r="J68" s="117">
        <f t="shared" ref="J68:J95" ca="1" si="311">IFERROR(VLOOKUP($E68,$T$4:$AE$98,J$2,0),"")</f>
        <v>940</v>
      </c>
      <c r="K68" s="87">
        <f t="shared" ca="1" si="171"/>
        <v>67</v>
      </c>
      <c r="L68" s="83">
        <f t="shared" ca="1" si="172"/>
        <v>1</v>
      </c>
      <c r="M68" s="83">
        <f t="shared" ca="1" si="172"/>
        <v>0</v>
      </c>
      <c r="N68" s="83">
        <f t="shared" ca="1" si="172"/>
        <v>3</v>
      </c>
      <c r="O68" s="83">
        <f t="shared" ref="O68:O95" ca="1" si="312">IFERROR(VLOOKUP($E68,$T$4:$AE$98,O$2,0),"")</f>
        <v>0</v>
      </c>
      <c r="P68" s="114">
        <f t="shared" ca="1" si="173"/>
        <v>3.2036613272311214E-2</v>
      </c>
      <c r="Q68" s="83">
        <f t="shared" ca="1" si="174"/>
        <v>1</v>
      </c>
      <c r="R68" s="114">
        <f t="shared" ca="1" si="175"/>
        <v>0.7</v>
      </c>
      <c r="T68" s="88">
        <f ca="1">RANK(V68,$V$4:$V$98,0)+COUNTIFS($V$4:$V68,V68)-1</f>
        <v>38</v>
      </c>
      <c r="U68" s="84" t="str">
        <f>Listes!X68</f>
        <v>Malik F</v>
      </c>
      <c r="V68" s="89" cm="1">
        <f t="array" aca="1" ref="V68" ca="1">INDEX($W68:$AG68,$C$2)</f>
        <v>64</v>
      </c>
      <c r="W68" s="83">
        <f t="shared" ca="1" si="245"/>
        <v>64</v>
      </c>
      <c r="X68" s="83">
        <f t="shared" ca="1" si="245"/>
        <v>52</v>
      </c>
      <c r="Y68" s="83">
        <f t="shared" ca="1" si="245"/>
        <v>12</v>
      </c>
      <c r="Z68" s="83">
        <f t="shared" ca="1" si="245"/>
        <v>4600</v>
      </c>
      <c r="AA68" s="90">
        <f t="shared" ref="AA68:AA93" ca="1" si="313">IFERROR(Z68/W68,"")</f>
        <v>71.875</v>
      </c>
      <c r="AB68" s="83">
        <f t="shared" ca="1" si="246"/>
        <v>3</v>
      </c>
      <c r="AC68" s="83">
        <f t="shared" ca="1" si="246"/>
        <v>2</v>
      </c>
      <c r="AD68" s="83">
        <f t="shared" ca="1" si="246"/>
        <v>3</v>
      </c>
      <c r="AE68" s="83">
        <f t="shared" ca="1" si="246"/>
        <v>0</v>
      </c>
      <c r="AF68" s="116">
        <f t="shared" ref="AF68:AF98" ca="1" si="314">W68/$C$28</f>
        <v>0.14645308924485126</v>
      </c>
      <c r="AG68" s="85">
        <f t="shared" ca="1" si="178"/>
        <v>6</v>
      </c>
      <c r="AH68" s="126">
        <f t="shared" ca="1" si="179"/>
        <v>133</v>
      </c>
      <c r="AI68" s="83" t="str">
        <f t="shared" ca="1" si="290"/>
        <v/>
      </c>
      <c r="AJ68" s="83" t="str">
        <f t="shared" ca="1" si="290"/>
        <v/>
      </c>
      <c r="AK68" s="83" t="str">
        <f t="shared" ca="1" si="290"/>
        <v/>
      </c>
      <c r="AL68" s="83" t="str">
        <f t="shared" ca="1" si="290"/>
        <v/>
      </c>
      <c r="AM68" s="83" t="str">
        <f t="shared" ca="1" si="290"/>
        <v/>
      </c>
      <c r="AN68" s="83" t="str">
        <f t="shared" ca="1" si="290"/>
        <v/>
      </c>
      <c r="AO68" s="83" t="str">
        <f t="shared" ca="1" si="290"/>
        <v/>
      </c>
      <c r="AP68" s="83" t="str">
        <f t="shared" ca="1" si="290"/>
        <v/>
      </c>
      <c r="AQ68" s="83" t="str">
        <f t="shared" ca="1" si="290"/>
        <v/>
      </c>
      <c r="AR68" s="126" t="str">
        <f ca="1">IFERROR(IF(VLOOKUP(AR$1,$A$6:$C$26,3,0),IF(ISNUMBER(AI68),SUMIFS('Stats Coachs'!$F$2:$F$29,'Stats Coachs'!$C$2:$C$29,VLOOKUP(AR$1,$A$6:$B$26,2,0)),""),""),"")</f>
        <v/>
      </c>
      <c r="AS68" s="83" t="str">
        <f t="shared" ca="1" si="291"/>
        <v/>
      </c>
      <c r="AT68" s="83" t="str">
        <f t="shared" ca="1" si="291"/>
        <v/>
      </c>
      <c r="AU68" s="83" t="str">
        <f t="shared" ca="1" si="291"/>
        <v/>
      </c>
      <c r="AV68" s="83" t="str">
        <f t="shared" ca="1" si="291"/>
        <v/>
      </c>
      <c r="AW68" s="83" t="str">
        <f t="shared" ca="1" si="291"/>
        <v/>
      </c>
      <c r="AX68" s="83" t="str">
        <f t="shared" ca="1" si="291"/>
        <v/>
      </c>
      <c r="AY68" s="83" t="str">
        <f t="shared" ca="1" si="291"/>
        <v/>
      </c>
      <c r="AZ68" s="83" t="str">
        <f t="shared" ca="1" si="291"/>
        <v/>
      </c>
      <c r="BA68" s="83" t="str">
        <f t="shared" ca="1" si="291"/>
        <v/>
      </c>
      <c r="BB68" s="126" t="str">
        <f ca="1">IFERROR(IF(VLOOKUP(BB$1,$A$7:$C$26,3,0),IF(ISNUMBER(AS68),SUMIFS('Stats Coachs'!$F$3:$F$29,'Stats Coachs'!$C$3:$C$29,VLOOKUP(BB$1,$A$7:$B$26,2,0)),""),""),"")</f>
        <v/>
      </c>
      <c r="BC68" s="83" t="str">
        <f t="shared" ca="1" si="292"/>
        <v/>
      </c>
      <c r="BD68" s="83" t="str">
        <f t="shared" ca="1" si="292"/>
        <v/>
      </c>
      <c r="BE68" s="83" t="str">
        <f t="shared" ca="1" si="292"/>
        <v/>
      </c>
      <c r="BF68" s="83" t="str">
        <f t="shared" ca="1" si="292"/>
        <v/>
      </c>
      <c r="BG68" s="83" t="str">
        <f t="shared" ca="1" si="292"/>
        <v/>
      </c>
      <c r="BH68" s="83" t="str">
        <f t="shared" ca="1" si="292"/>
        <v/>
      </c>
      <c r="BI68" s="83" t="str">
        <f t="shared" ca="1" si="292"/>
        <v/>
      </c>
      <c r="BJ68" s="83" t="str">
        <f t="shared" ca="1" si="292"/>
        <v/>
      </c>
      <c r="BK68" s="83" t="str">
        <f t="shared" ca="1" si="292"/>
        <v/>
      </c>
      <c r="BL68" s="126" t="str">
        <f ca="1">IFERROR(IF(VLOOKUP(BL$1,$A$7:$C$26,3,0),IF(ISNUMBER(BC68),SUMIFS('Stats Coachs'!$F$3:$F$29,'Stats Coachs'!$C$3:$C$29,VLOOKUP(BL$1,$A$7:$B$26,2,0)),""),""),"")</f>
        <v/>
      </c>
      <c r="BM68" s="83" t="str">
        <f t="shared" ca="1" si="293"/>
        <v/>
      </c>
      <c r="BN68" s="83" t="str">
        <f t="shared" ca="1" si="293"/>
        <v/>
      </c>
      <c r="BO68" s="83" t="str">
        <f t="shared" ca="1" si="293"/>
        <v/>
      </c>
      <c r="BP68" s="83" t="str">
        <f t="shared" ca="1" si="293"/>
        <v/>
      </c>
      <c r="BQ68" s="83" t="str">
        <f t="shared" ca="1" si="293"/>
        <v/>
      </c>
      <c r="BR68" s="83" t="str">
        <f t="shared" ca="1" si="293"/>
        <v/>
      </c>
      <c r="BS68" s="83" t="str">
        <f t="shared" ca="1" si="293"/>
        <v/>
      </c>
      <c r="BT68" s="83" t="str">
        <f t="shared" ca="1" si="293"/>
        <v/>
      </c>
      <c r="BU68" s="83" t="str">
        <f t="shared" ca="1" si="293"/>
        <v/>
      </c>
      <c r="BV68" s="126" t="str">
        <f ca="1">IFERROR(IF(VLOOKUP(BV$1,$A$7:$C$26,3,0),IF(ISNUMBER(BM68),SUMIFS('Stats Coachs'!$F$3:$F$29,'Stats Coachs'!$C$3:$C$29,VLOOKUP(BV$1,$A$7:$B$26,2,0)),""),""),"")</f>
        <v/>
      </c>
      <c r="BW68" s="83" t="str">
        <f t="shared" ca="1" si="294"/>
        <v/>
      </c>
      <c r="BX68" s="83" t="str">
        <f t="shared" ca="1" si="294"/>
        <v/>
      </c>
      <c r="BY68" s="83" t="str">
        <f t="shared" ca="1" si="294"/>
        <v/>
      </c>
      <c r="BZ68" s="83" t="str">
        <f t="shared" ca="1" si="294"/>
        <v/>
      </c>
      <c r="CA68" s="83" t="str">
        <f t="shared" ca="1" si="294"/>
        <v/>
      </c>
      <c r="CB68" s="83" t="str">
        <f t="shared" ca="1" si="294"/>
        <v/>
      </c>
      <c r="CC68" s="83" t="str">
        <f t="shared" ca="1" si="294"/>
        <v/>
      </c>
      <c r="CD68" s="83" t="str">
        <f t="shared" ca="1" si="294"/>
        <v/>
      </c>
      <c r="CE68" s="83" t="str">
        <f t="shared" ca="1" si="294"/>
        <v/>
      </c>
      <c r="CF68" s="126" t="str">
        <f ca="1">IFERROR(IF(VLOOKUP(CF$1,$A$7:$C$26,3,0),IF(ISNUMBER(BW68),SUMIFS('Stats Coachs'!$F$3:$F$29,'Stats Coachs'!$C$3:$C$29,VLOOKUP(CF$1,$A$7:$B$26,2,0)),""),""),"")</f>
        <v/>
      </c>
      <c r="CG68" s="83" t="str">
        <f t="shared" ca="1" si="295"/>
        <v/>
      </c>
      <c r="CH68" s="83" t="str">
        <f t="shared" ca="1" si="295"/>
        <v/>
      </c>
      <c r="CI68" s="83" t="str">
        <f t="shared" ca="1" si="295"/>
        <v/>
      </c>
      <c r="CJ68" s="83" t="str">
        <f t="shared" ca="1" si="295"/>
        <v/>
      </c>
      <c r="CK68" s="83" t="str">
        <f t="shared" ca="1" si="295"/>
        <v/>
      </c>
      <c r="CL68" s="83" t="str">
        <f t="shared" ca="1" si="295"/>
        <v/>
      </c>
      <c r="CM68" s="83" t="str">
        <f t="shared" ca="1" si="295"/>
        <v/>
      </c>
      <c r="CN68" s="83" t="str">
        <f t="shared" ca="1" si="295"/>
        <v/>
      </c>
      <c r="CO68" s="83" t="str">
        <f t="shared" ca="1" si="295"/>
        <v/>
      </c>
      <c r="CP68" s="126" t="str">
        <f ca="1">IFERROR(IF(VLOOKUP(CP$1,$A$7:$C$26,3,0),IF(ISNUMBER(CG68),SUMIFS('Stats Coachs'!$F$3:$F$29,'Stats Coachs'!$C$3:$C$29,VLOOKUP(CP$1,$A$7:$B$26,2,0)),""),""),"")</f>
        <v/>
      </c>
      <c r="CQ68" s="83" t="str">
        <f t="shared" ca="1" si="296"/>
        <v/>
      </c>
      <c r="CR68" s="83" t="str">
        <f t="shared" ca="1" si="296"/>
        <v/>
      </c>
      <c r="CS68" s="83" t="str">
        <f t="shared" ca="1" si="296"/>
        <v/>
      </c>
      <c r="CT68" s="83" t="str">
        <f t="shared" ca="1" si="296"/>
        <v/>
      </c>
      <c r="CU68" s="83" t="str">
        <f t="shared" ca="1" si="296"/>
        <v/>
      </c>
      <c r="CV68" s="83" t="str">
        <f t="shared" ca="1" si="296"/>
        <v/>
      </c>
      <c r="CW68" s="83" t="str">
        <f t="shared" ca="1" si="296"/>
        <v/>
      </c>
      <c r="CX68" s="83" t="str">
        <f t="shared" ca="1" si="296"/>
        <v/>
      </c>
      <c r="CY68" s="83" t="str">
        <f t="shared" ca="1" si="296"/>
        <v/>
      </c>
      <c r="CZ68" s="126" t="str">
        <f ca="1">IFERROR(IF(VLOOKUP(CZ$1,$A$7:$C$26,3,0),IF(ISNUMBER(CQ68),SUMIFS('Stats Coachs'!$F$3:$F$29,'Stats Coachs'!$C$3:$C$29,VLOOKUP(CZ$1,$A$7:$B$26,2,0)),""),""),"")</f>
        <v/>
      </c>
      <c r="DA68" s="83" t="str">
        <f t="shared" ca="1" si="297"/>
        <v/>
      </c>
      <c r="DB68" s="83" t="str">
        <f t="shared" ca="1" si="297"/>
        <v/>
      </c>
      <c r="DC68" s="83" t="str">
        <f t="shared" ca="1" si="297"/>
        <v/>
      </c>
      <c r="DD68" s="83" t="str">
        <f t="shared" ca="1" si="297"/>
        <v/>
      </c>
      <c r="DE68" s="83" t="str">
        <f t="shared" ca="1" si="297"/>
        <v/>
      </c>
      <c r="DF68" s="83" t="str">
        <f t="shared" ca="1" si="297"/>
        <v/>
      </c>
      <c r="DG68" s="83" t="str">
        <f t="shared" ca="1" si="297"/>
        <v/>
      </c>
      <c r="DH68" s="83" t="str">
        <f t="shared" ca="1" si="297"/>
        <v/>
      </c>
      <c r="DI68" s="83" t="str">
        <f t="shared" ca="1" si="297"/>
        <v/>
      </c>
      <c r="DJ68" s="126" t="str">
        <f ca="1">IFERROR(IF(VLOOKUP(DJ$1,$A$7:$C$26,3,0),IF(ISNUMBER(DA68),SUMIFS('Stats Coachs'!$F$3:$F$29,'Stats Coachs'!$C$3:$C$29,VLOOKUP(DJ$1,$A$7:$B$26,2,0)),""),""),"")</f>
        <v/>
      </c>
      <c r="DK68" s="83" t="str">
        <f t="shared" ca="1" si="298"/>
        <v/>
      </c>
      <c r="DL68" s="83" t="str">
        <f t="shared" ca="1" si="298"/>
        <v/>
      </c>
      <c r="DM68" s="83" t="str">
        <f t="shared" ca="1" si="298"/>
        <v/>
      </c>
      <c r="DN68" s="83" t="str">
        <f t="shared" ca="1" si="298"/>
        <v/>
      </c>
      <c r="DO68" s="83" t="str">
        <f t="shared" ca="1" si="298"/>
        <v/>
      </c>
      <c r="DP68" s="83" t="str">
        <f t="shared" ca="1" si="298"/>
        <v/>
      </c>
      <c r="DQ68" s="83" t="str">
        <f t="shared" ca="1" si="298"/>
        <v/>
      </c>
      <c r="DR68" s="83" t="str">
        <f t="shared" ca="1" si="298"/>
        <v/>
      </c>
      <c r="DS68" s="83" t="str">
        <f t="shared" ca="1" si="298"/>
        <v/>
      </c>
      <c r="DT68" s="126" t="str">
        <f ca="1">IFERROR(IF(VLOOKUP(DT$1,$A$7:$C$26,3,0),IF(ISNUMBER(DK68),SUMIFS('Stats Coachs'!$F$3:$F$29,'Stats Coachs'!$C$3:$C$29,VLOOKUP(DT$1,$A$7:$B$26,2,0)),""),""),"")</f>
        <v/>
      </c>
      <c r="DU68" s="83" t="str">
        <f t="shared" ca="1" si="299"/>
        <v/>
      </c>
      <c r="DV68" s="83" t="str">
        <f t="shared" ca="1" si="299"/>
        <v/>
      </c>
      <c r="DW68" s="83" t="str">
        <f t="shared" ca="1" si="299"/>
        <v/>
      </c>
      <c r="DX68" s="83" t="str">
        <f t="shared" ca="1" si="299"/>
        <v/>
      </c>
      <c r="DY68" s="83" t="str">
        <f t="shared" ca="1" si="299"/>
        <v/>
      </c>
      <c r="DZ68" s="83" t="str">
        <f t="shared" ca="1" si="299"/>
        <v/>
      </c>
      <c r="EA68" s="83" t="str">
        <f t="shared" ca="1" si="299"/>
        <v/>
      </c>
      <c r="EB68" s="83" t="str">
        <f t="shared" ca="1" si="299"/>
        <v/>
      </c>
      <c r="EC68" s="83" t="str">
        <f t="shared" ca="1" si="299"/>
        <v/>
      </c>
      <c r="ED68" s="126" t="str">
        <f ca="1">IFERROR(IF(VLOOKUP(ED$1,$A$7:$C$26,3,0),IF(ISNUMBER(DU68),SUMIFS('Stats Coachs'!$F$3:$F$29,'Stats Coachs'!$C$3:$C$29,VLOOKUP(ED$1,$A$7:$B$26,2,0)),""),""),"")</f>
        <v/>
      </c>
      <c r="EE68" s="83" t="str">
        <f t="shared" ca="1" si="300"/>
        <v/>
      </c>
      <c r="EF68" s="83" t="str">
        <f t="shared" ca="1" si="300"/>
        <v/>
      </c>
      <c r="EG68" s="83" t="str">
        <f t="shared" ca="1" si="300"/>
        <v/>
      </c>
      <c r="EH68" s="83" t="str">
        <f t="shared" ca="1" si="300"/>
        <v/>
      </c>
      <c r="EI68" s="83" t="str">
        <f t="shared" ca="1" si="300"/>
        <v/>
      </c>
      <c r="EJ68" s="83" t="str">
        <f t="shared" ca="1" si="300"/>
        <v/>
      </c>
      <c r="EK68" s="83" t="str">
        <f t="shared" ca="1" si="300"/>
        <v/>
      </c>
      <c r="EL68" s="83" t="str">
        <f t="shared" ca="1" si="300"/>
        <v/>
      </c>
      <c r="EM68" s="83" t="str">
        <f t="shared" ca="1" si="300"/>
        <v/>
      </c>
      <c r="EN68" s="126" t="str">
        <f ca="1">IFERROR(IF(VLOOKUP(EN$1,$A$7:$C$26,3,0),IF(ISNUMBER(EE68),SUMIFS('Stats Coachs'!$F$3:$F$29,'Stats Coachs'!$C$3:$C$29,VLOOKUP(EN$1,$A$7:$B$26,2,0)),""),""),"")</f>
        <v/>
      </c>
      <c r="EO68" s="83" t="str">
        <f t="shared" ca="1" si="301"/>
        <v/>
      </c>
      <c r="EP68" s="83" t="str">
        <f t="shared" ca="1" si="301"/>
        <v/>
      </c>
      <c r="EQ68" s="83" t="str">
        <f t="shared" ca="1" si="301"/>
        <v/>
      </c>
      <c r="ER68" s="83" t="str">
        <f t="shared" ca="1" si="301"/>
        <v/>
      </c>
      <c r="ES68" s="83" t="str">
        <f t="shared" ca="1" si="301"/>
        <v/>
      </c>
      <c r="ET68" s="83" t="str">
        <f t="shared" ca="1" si="301"/>
        <v/>
      </c>
      <c r="EU68" s="83" t="str">
        <f t="shared" ca="1" si="301"/>
        <v/>
      </c>
      <c r="EV68" s="83" t="str">
        <f t="shared" ca="1" si="301"/>
        <v/>
      </c>
      <c r="EW68" s="83" t="str">
        <f t="shared" ca="1" si="301"/>
        <v/>
      </c>
      <c r="EX68" s="126" t="str">
        <f ca="1">IFERROR(IF(VLOOKUP(EX$1,$A$7:$C$26,3,0),IF(ISNUMBER(EO68),SUMIFS('Stats Coachs'!$F$3:$F$29,'Stats Coachs'!$C$3:$C$29,VLOOKUP(EX$1,$A$7:$B$26,2,0)),""),""),"")</f>
        <v/>
      </c>
      <c r="EY68" s="83" t="str">
        <f t="shared" ca="1" si="302"/>
        <v/>
      </c>
      <c r="EZ68" s="83" t="str">
        <f t="shared" ca="1" si="302"/>
        <v/>
      </c>
      <c r="FA68" s="83" t="str">
        <f t="shared" ca="1" si="302"/>
        <v/>
      </c>
      <c r="FB68" s="83" t="str">
        <f t="shared" ca="1" si="302"/>
        <v/>
      </c>
      <c r="FC68" s="83" t="str">
        <f t="shared" ca="1" si="302"/>
        <v/>
      </c>
      <c r="FD68" s="83" t="str">
        <f t="shared" ca="1" si="302"/>
        <v/>
      </c>
      <c r="FE68" s="83" t="str">
        <f t="shared" ca="1" si="302"/>
        <v/>
      </c>
      <c r="FF68" s="83" t="str">
        <f t="shared" ca="1" si="302"/>
        <v/>
      </c>
      <c r="FG68" s="83" t="str">
        <f t="shared" ca="1" si="302"/>
        <v/>
      </c>
      <c r="FH68" s="126" t="str">
        <f ca="1">IFERROR(IF(VLOOKUP(FH$1,$A$7:$C$26,3,0),IF(ISNUMBER(EY68),SUMIFS('Stats Coachs'!$F$3:$F$29,'Stats Coachs'!$C$3:$C$29,VLOOKUP(FH$1,$A$7:$B$26,2,0)),""),""),"")</f>
        <v/>
      </c>
      <c r="FI68" s="83">
        <f t="shared" ca="1" si="303"/>
        <v>7</v>
      </c>
      <c r="FJ68" s="83">
        <f t="shared" ca="1" si="303"/>
        <v>4</v>
      </c>
      <c r="FK68" s="83">
        <f t="shared" ca="1" si="303"/>
        <v>3</v>
      </c>
      <c r="FL68" s="83">
        <f t="shared" ca="1" si="303"/>
        <v>390</v>
      </c>
      <c r="FM68" s="83">
        <f t="shared" ca="1" si="303"/>
        <v>56</v>
      </c>
      <c r="FN68" s="83">
        <f t="shared" ca="1" si="303"/>
        <v>0</v>
      </c>
      <c r="FO68" s="83">
        <f t="shared" ca="1" si="303"/>
        <v>0</v>
      </c>
      <c r="FP68" s="83">
        <f t="shared" ca="1" si="303"/>
        <v>0</v>
      </c>
      <c r="FQ68" s="83">
        <f t="shared" ca="1" si="303"/>
        <v>0</v>
      </c>
      <c r="FR68" s="126">
        <f ca="1">IFERROR(IF(VLOOKUP(FR$1,$A$7:$C$26,3,0),IF(ISNUMBER(FI68),SUMIFS('Stats Coachs'!$F$3:$F$29,'Stats Coachs'!$C$3:$C$29,VLOOKUP(FR$1,$A$7:$B$26,2,0)),""),""),"")</f>
        <v>24</v>
      </c>
      <c r="FS68" s="83">
        <f t="shared" ca="1" si="304"/>
        <v>13</v>
      </c>
      <c r="FT68" s="83">
        <f t="shared" ca="1" si="304"/>
        <v>11</v>
      </c>
      <c r="FU68" s="83">
        <f t="shared" ca="1" si="304"/>
        <v>2</v>
      </c>
      <c r="FV68" s="83">
        <f t="shared" ca="1" si="304"/>
        <v>970</v>
      </c>
      <c r="FW68" s="83" t="str">
        <f t="shared" ca="1" si="304"/>
        <v>74.5</v>
      </c>
      <c r="FX68" s="83">
        <f t="shared" ca="1" si="304"/>
        <v>2</v>
      </c>
      <c r="FY68" s="83">
        <f t="shared" ca="1" si="304"/>
        <v>0</v>
      </c>
      <c r="FZ68" s="83">
        <f t="shared" ca="1" si="304"/>
        <v>0</v>
      </c>
      <c r="GA68" s="83">
        <f t="shared" ca="1" si="304"/>
        <v>0</v>
      </c>
      <c r="GB68" s="126">
        <f ca="1">IFERROR(IF(VLOOKUP(GB$1,$A$7:$C$26,3,0),IF(ISNUMBER(FS68),SUMIFS('Stats Coachs'!$F$3:$F$29,'Stats Coachs'!$C$3:$C$29,VLOOKUP(GB$1,$A$7:$B$26,2,0)),""),""),"")</f>
        <v>25</v>
      </c>
      <c r="GC68" s="83">
        <f t="shared" ca="1" si="305"/>
        <v>10</v>
      </c>
      <c r="GD68" s="83">
        <f t="shared" ca="1" si="305"/>
        <v>8</v>
      </c>
      <c r="GE68" s="83">
        <f t="shared" ca="1" si="305"/>
        <v>2</v>
      </c>
      <c r="GF68" s="83">
        <f t="shared" ca="1" si="305"/>
        <v>710</v>
      </c>
      <c r="GG68" s="83">
        <f t="shared" ca="1" si="305"/>
        <v>71</v>
      </c>
      <c r="GH68" s="83">
        <f t="shared" ca="1" si="305"/>
        <v>0</v>
      </c>
      <c r="GI68" s="83">
        <f t="shared" ca="1" si="305"/>
        <v>0</v>
      </c>
      <c r="GJ68" s="83">
        <f t="shared" ca="1" si="305"/>
        <v>3</v>
      </c>
      <c r="GK68" s="83">
        <f t="shared" ca="1" si="305"/>
        <v>0</v>
      </c>
      <c r="GL68" s="126">
        <f ca="1">IFERROR(IF(VLOOKUP(GL$1,$A$7:$C$26,3,0),IF(ISNUMBER(GC68),SUMIFS('Stats Coachs'!$F$3:$F$29,'Stats Coachs'!$C$3:$C$29,VLOOKUP(GL$1,$A$7:$B$26,2,0)),""),""),"")</f>
        <v>22</v>
      </c>
      <c r="GM68" s="83">
        <f t="shared" ca="1" si="306"/>
        <v>10</v>
      </c>
      <c r="GN68" s="83">
        <f t="shared" ca="1" si="306"/>
        <v>8</v>
      </c>
      <c r="GO68" s="83">
        <f t="shared" ca="1" si="306"/>
        <v>2</v>
      </c>
      <c r="GP68" s="83">
        <f t="shared" ca="1" si="306"/>
        <v>620</v>
      </c>
      <c r="GQ68" s="83">
        <f t="shared" ca="1" si="306"/>
        <v>62</v>
      </c>
      <c r="GR68" s="83">
        <f t="shared" ca="1" si="306"/>
        <v>0</v>
      </c>
      <c r="GS68" s="83">
        <f t="shared" ca="1" si="306"/>
        <v>0</v>
      </c>
      <c r="GT68" s="83">
        <f t="shared" ca="1" si="306"/>
        <v>0</v>
      </c>
      <c r="GU68" s="83">
        <f t="shared" ca="1" si="306"/>
        <v>0</v>
      </c>
      <c r="GV68" s="126">
        <f ca="1">IFERROR(IF(VLOOKUP(GV$1,$A$7:$C$26,3,0),IF(ISNUMBER(GM68),SUMIFS('Stats Coachs'!$F$3:$F$29,'Stats Coachs'!$C$3:$C$29,VLOOKUP(GV$1,$A$7:$B$26,2,0)),""),""),"")</f>
        <v>22</v>
      </c>
      <c r="GW68" s="83">
        <f t="shared" ca="1" si="307"/>
        <v>11</v>
      </c>
      <c r="GX68" s="83">
        <f t="shared" ca="1" si="307"/>
        <v>9</v>
      </c>
      <c r="GY68" s="83">
        <f t="shared" ca="1" si="307"/>
        <v>2</v>
      </c>
      <c r="GZ68" s="83">
        <f t="shared" ca="1" si="307"/>
        <v>795</v>
      </c>
      <c r="HA68" s="83" t="str">
        <f t="shared" ca="1" si="307"/>
        <v>72.5</v>
      </c>
      <c r="HB68" s="83">
        <f t="shared" ca="1" si="307"/>
        <v>1</v>
      </c>
      <c r="HC68" s="83">
        <f t="shared" ca="1" si="307"/>
        <v>2</v>
      </c>
      <c r="HD68" s="83">
        <f t="shared" ca="1" si="307"/>
        <v>0</v>
      </c>
      <c r="HE68" s="83">
        <f t="shared" ca="1" si="307"/>
        <v>0</v>
      </c>
      <c r="HF68" s="126">
        <f ca="1">IFERROR(IF(VLOOKUP(HF$1,$A$7:$C$26,3,0),IF(ISNUMBER(GW68),SUMIFS('Stats Coachs'!$F$3:$F$29,'Stats Coachs'!$C$3:$C$29,VLOOKUP(HF$1,$A$7:$B$26,2,0)),""),""),"")</f>
        <v>21</v>
      </c>
      <c r="HG68" s="83">
        <f t="shared" ca="1" si="308"/>
        <v>13</v>
      </c>
      <c r="HH68" s="83">
        <f t="shared" ca="1" si="308"/>
        <v>12</v>
      </c>
      <c r="HI68" s="83">
        <f t="shared" ca="1" si="308"/>
        <v>1</v>
      </c>
      <c r="HJ68" s="83">
        <f t="shared" ca="1" si="308"/>
        <v>1115</v>
      </c>
      <c r="HK68" s="83">
        <f t="shared" ca="1" si="308"/>
        <v>86</v>
      </c>
      <c r="HL68" s="83">
        <f t="shared" ca="1" si="308"/>
        <v>0</v>
      </c>
      <c r="HM68" s="83">
        <f t="shared" ca="1" si="308"/>
        <v>0</v>
      </c>
      <c r="HN68" s="83">
        <f t="shared" ca="1" si="308"/>
        <v>0</v>
      </c>
      <c r="HO68" s="83">
        <f t="shared" ca="1" si="308"/>
        <v>0</v>
      </c>
      <c r="HP68" s="126">
        <f ca="1">IFERROR(IF(VLOOKUP(HP$1,$A$7:$C$26,3,0),IF(ISNUMBER(HG68),SUMIFS('Stats Coachs'!$F$3:$F$29,'Stats Coachs'!$C$3:$C$29,VLOOKUP(HP$1,$A$7:$B$26,2,0)),""),""),"")</f>
        <v>19</v>
      </c>
      <c r="HQ68" s="83" t="str">
        <f t="shared" ca="1" si="309"/>
        <v/>
      </c>
      <c r="HR68" s="83" t="str">
        <f t="shared" ca="1" si="309"/>
        <v/>
      </c>
      <c r="HS68" s="83" t="str">
        <f t="shared" ca="1" si="309"/>
        <v/>
      </c>
      <c r="HT68" s="83" t="str">
        <f t="shared" ca="1" si="309"/>
        <v/>
      </c>
      <c r="HU68" s="83" t="str">
        <f t="shared" ca="1" si="309"/>
        <v/>
      </c>
      <c r="HV68" s="83" t="str">
        <f t="shared" ca="1" si="309"/>
        <v/>
      </c>
      <c r="HW68" s="83" t="str">
        <f t="shared" ca="1" si="309"/>
        <v/>
      </c>
      <c r="HX68" s="83" t="str">
        <f t="shared" ca="1" si="309"/>
        <v/>
      </c>
      <c r="HY68" s="83" t="str">
        <f t="shared" ca="1" si="309"/>
        <v/>
      </c>
      <c r="HZ68" s="126" t="str">
        <f ca="1">IFERROR(IF(VLOOKUP(HZ$1,$A$7:$C$26,3,0),IF(ISNUMBER(HQ68),SUMIFS('Stats Coachs'!$F$3:$F$29,'Stats Coachs'!$C$3:$C$29,VLOOKUP(HZ$1,$A$7:$B$26,2,0)),""),""),"")</f>
        <v/>
      </c>
      <c r="IA68" s="83" t="str">
        <f t="shared" ca="1" si="310"/>
        <v/>
      </c>
      <c r="IB68" s="83" t="str">
        <f t="shared" ca="1" si="310"/>
        <v/>
      </c>
      <c r="IC68" s="83" t="str">
        <f t="shared" ca="1" si="310"/>
        <v/>
      </c>
      <c r="ID68" s="83" t="str">
        <f t="shared" ca="1" si="310"/>
        <v/>
      </c>
      <c r="IE68" s="83" t="str">
        <f t="shared" ca="1" si="310"/>
        <v/>
      </c>
      <c r="IF68" s="83" t="str">
        <f t="shared" ca="1" si="310"/>
        <v/>
      </c>
      <c r="IG68" s="83" t="str">
        <f t="shared" ca="1" si="310"/>
        <v/>
      </c>
      <c r="IH68" s="83" t="str">
        <f t="shared" ca="1" si="310"/>
        <v/>
      </c>
      <c r="II68" s="83" t="str">
        <f t="shared" ca="1" si="310"/>
        <v/>
      </c>
      <c r="IJ68" s="126" t="str">
        <f ca="1">IFERROR(IF(VLOOKUP(IJ$1,$A$7:$C$26,3,0),IF(ISNUMBER(IA68),SUMIFS('Stats Coachs'!$F$3:$F$29,'Stats Coachs'!$C$3:$C$29,VLOOKUP(IJ$1,$A$7:$B$26,2,0)),""),""),"")</f>
        <v/>
      </c>
    </row>
    <row r="69" spans="5:248" x14ac:dyDescent="0.2">
      <c r="E69" s="83">
        <v>66</v>
      </c>
      <c r="F69" s="86" t="str">
        <f ca="1">IFERROR(VLOOKUP($E69,$T$4:$AE$98,F$2,0),"")</f>
        <v>Yoann</v>
      </c>
      <c r="G69" s="83">
        <f t="shared" ref="G69:I95" ca="1" si="315">IFERROR(VLOOKUP($E69,$T$4:$AE$98,G$2,0),"")</f>
        <v>14</v>
      </c>
      <c r="H69" s="83">
        <f t="shared" ca="1" si="315"/>
        <v>9</v>
      </c>
      <c r="I69" s="83">
        <f t="shared" ca="1" si="315"/>
        <v>5</v>
      </c>
      <c r="J69" s="117">
        <f t="shared" ca="1" si="311"/>
        <v>920</v>
      </c>
      <c r="K69" s="87">
        <f t="shared" ref="K69:K95" ca="1" si="316">IFERROR(ROUND(VLOOKUP($E69,$T$4:$AE$98,K$2,0)*2,0)/2,"")</f>
        <v>65.5</v>
      </c>
      <c r="L69" s="83">
        <f t="shared" ref="L69:N95" ca="1" si="317">IFERROR(VLOOKUP($E69,$T$4:$AE$98,L$2,0),"")</f>
        <v>0</v>
      </c>
      <c r="M69" s="83">
        <f t="shared" ca="1" si="317"/>
        <v>2</v>
      </c>
      <c r="N69" s="83">
        <f t="shared" ca="1" si="317"/>
        <v>0</v>
      </c>
      <c r="O69" s="83">
        <f t="shared" ca="1" si="312"/>
        <v>0</v>
      </c>
      <c r="P69" s="114">
        <f t="shared" ref="P69:P95" ca="1" si="318">IFERROR(VLOOKUP($E69,$T$4:$AF$98,P$2,0),"")</f>
        <v>3.2036613272311214E-2</v>
      </c>
      <c r="Q69" s="83">
        <f t="shared" ref="Q69:Q95" ca="1" si="319">IFERROR(VLOOKUP($E69,$T$4:$AG$98,Q$2,0),"")</f>
        <v>1</v>
      </c>
      <c r="R69" s="114" t="str">
        <f t="shared" ref="R69:R95" ca="1" si="320">IFERROR(VLOOKUP($E69,$T$4:$AH$98,G$2,0)/VLOOKUP($E69,$T$4:$AH$98,R$2,0),"")</f>
        <v/>
      </c>
      <c r="T69" s="88">
        <f ca="1">RANK(V69,$V$4:$V$98,0)+COUNTIFS($V$4:$V69,V69)-1</f>
        <v>79</v>
      </c>
      <c r="U69" s="84" t="str">
        <f>Listes!X69</f>
        <v>Marc</v>
      </c>
      <c r="V69" s="89" cm="1">
        <f t="array" aca="1" ref="V69" ca="1">INDEX($W69:$AG69,$C$2)</f>
        <v>8</v>
      </c>
      <c r="W69" s="83">
        <f t="shared" ref="W69:Z98" ca="1" si="321">SUMIFS($AI69:$II69,$AI$3:$II$3,W$3)</f>
        <v>8</v>
      </c>
      <c r="X69" s="83">
        <f t="shared" ca="1" si="321"/>
        <v>7</v>
      </c>
      <c r="Y69" s="83">
        <f t="shared" ca="1" si="321"/>
        <v>1</v>
      </c>
      <c r="Z69" s="83">
        <f t="shared" ca="1" si="321"/>
        <v>675</v>
      </c>
      <c r="AA69" s="90">
        <f t="shared" ca="1" si="313"/>
        <v>84.375</v>
      </c>
      <c r="AB69" s="83">
        <f t="shared" ref="AB69:AE98" ca="1" si="322">SUMIFS($AI69:$II69,$AI$3:$II$3,AB$3)</f>
        <v>2</v>
      </c>
      <c r="AC69" s="83">
        <f t="shared" ca="1" si="322"/>
        <v>0</v>
      </c>
      <c r="AD69" s="83">
        <f t="shared" ca="1" si="322"/>
        <v>1</v>
      </c>
      <c r="AE69" s="83">
        <f t="shared" ca="1" si="322"/>
        <v>0</v>
      </c>
      <c r="AF69" s="116">
        <f t="shared" ca="1" si="314"/>
        <v>1.8306636155606407E-2</v>
      </c>
      <c r="AG69" s="85">
        <f t="shared" ref="AG69:AG98" ca="1" si="323">COUNTIFS($AI69:$II69,"&gt;0",$AI$3:$II$3,"Match")</f>
        <v>2</v>
      </c>
      <c r="AH69" s="126">
        <f t="shared" ref="AH69:AH98" ca="1" si="324">SUMIFS($AI69:$IJ69,$AI$3:$IJ$3,AH$3)</f>
        <v>24</v>
      </c>
      <c r="AI69" s="83" t="str">
        <f t="shared" ca="1" si="290"/>
        <v/>
      </c>
      <c r="AJ69" s="83" t="str">
        <f t="shared" ca="1" si="290"/>
        <v/>
      </c>
      <c r="AK69" s="83" t="str">
        <f t="shared" ca="1" si="290"/>
        <v/>
      </c>
      <c r="AL69" s="83" t="str">
        <f t="shared" ca="1" si="290"/>
        <v/>
      </c>
      <c r="AM69" s="83" t="str">
        <f t="shared" ca="1" si="290"/>
        <v/>
      </c>
      <c r="AN69" s="83" t="str">
        <f t="shared" ca="1" si="290"/>
        <v/>
      </c>
      <c r="AO69" s="83" t="str">
        <f t="shared" ca="1" si="290"/>
        <v/>
      </c>
      <c r="AP69" s="83" t="str">
        <f t="shared" ca="1" si="290"/>
        <v/>
      </c>
      <c r="AQ69" s="83" t="str">
        <f t="shared" ca="1" si="290"/>
        <v/>
      </c>
      <c r="AR69" s="126" t="str">
        <f ca="1">IFERROR(IF(VLOOKUP(AR$1,$A$6:$C$26,3,0),IF(ISNUMBER(AI69),SUMIFS('Stats Coachs'!$F$2:$F$29,'Stats Coachs'!$C$2:$C$29,VLOOKUP(AR$1,$A$6:$B$26,2,0)),""),""),"")</f>
        <v/>
      </c>
      <c r="AS69" s="83" t="str">
        <f t="shared" ca="1" si="291"/>
        <v/>
      </c>
      <c r="AT69" s="83" t="str">
        <f t="shared" ca="1" si="291"/>
        <v/>
      </c>
      <c r="AU69" s="83" t="str">
        <f t="shared" ca="1" si="291"/>
        <v/>
      </c>
      <c r="AV69" s="83" t="str">
        <f t="shared" ca="1" si="291"/>
        <v/>
      </c>
      <c r="AW69" s="83" t="str">
        <f t="shared" ca="1" si="291"/>
        <v/>
      </c>
      <c r="AX69" s="83" t="str">
        <f t="shared" ca="1" si="291"/>
        <v/>
      </c>
      <c r="AY69" s="83" t="str">
        <f t="shared" ca="1" si="291"/>
        <v/>
      </c>
      <c r="AZ69" s="83" t="str">
        <f t="shared" ca="1" si="291"/>
        <v/>
      </c>
      <c r="BA69" s="83" t="str">
        <f t="shared" ca="1" si="291"/>
        <v/>
      </c>
      <c r="BB69" s="126" t="str">
        <f ca="1">IFERROR(IF(VLOOKUP(BB$1,$A$7:$C$26,3,0),IF(ISNUMBER(AS69),SUMIFS('Stats Coachs'!$F$3:$F$29,'Stats Coachs'!$C$3:$C$29,VLOOKUP(BB$1,$A$7:$B$26,2,0)),""),""),"")</f>
        <v/>
      </c>
      <c r="BC69" s="83" t="str">
        <f t="shared" ca="1" si="292"/>
        <v/>
      </c>
      <c r="BD69" s="83" t="str">
        <f t="shared" ca="1" si="292"/>
        <v/>
      </c>
      <c r="BE69" s="83" t="str">
        <f t="shared" ca="1" si="292"/>
        <v/>
      </c>
      <c r="BF69" s="83" t="str">
        <f t="shared" ca="1" si="292"/>
        <v/>
      </c>
      <c r="BG69" s="83" t="str">
        <f t="shared" ca="1" si="292"/>
        <v/>
      </c>
      <c r="BH69" s="83" t="str">
        <f t="shared" ca="1" si="292"/>
        <v/>
      </c>
      <c r="BI69" s="83" t="str">
        <f t="shared" ca="1" si="292"/>
        <v/>
      </c>
      <c r="BJ69" s="83" t="str">
        <f t="shared" ca="1" si="292"/>
        <v/>
      </c>
      <c r="BK69" s="83" t="str">
        <f t="shared" ca="1" si="292"/>
        <v/>
      </c>
      <c r="BL69" s="126" t="str">
        <f ca="1">IFERROR(IF(VLOOKUP(BL$1,$A$7:$C$26,3,0),IF(ISNUMBER(BC69),SUMIFS('Stats Coachs'!$F$3:$F$29,'Stats Coachs'!$C$3:$C$29,VLOOKUP(BL$1,$A$7:$B$26,2,0)),""),""),"")</f>
        <v/>
      </c>
      <c r="BM69" s="83" t="str">
        <f t="shared" ca="1" si="293"/>
        <v/>
      </c>
      <c r="BN69" s="83" t="str">
        <f t="shared" ca="1" si="293"/>
        <v/>
      </c>
      <c r="BO69" s="83" t="str">
        <f t="shared" ca="1" si="293"/>
        <v/>
      </c>
      <c r="BP69" s="83" t="str">
        <f t="shared" ca="1" si="293"/>
        <v/>
      </c>
      <c r="BQ69" s="83" t="str">
        <f t="shared" ca="1" si="293"/>
        <v/>
      </c>
      <c r="BR69" s="83" t="str">
        <f t="shared" ca="1" si="293"/>
        <v/>
      </c>
      <c r="BS69" s="83" t="str">
        <f t="shared" ca="1" si="293"/>
        <v/>
      </c>
      <c r="BT69" s="83" t="str">
        <f t="shared" ca="1" si="293"/>
        <v/>
      </c>
      <c r="BU69" s="83" t="str">
        <f t="shared" ca="1" si="293"/>
        <v/>
      </c>
      <c r="BV69" s="126" t="str">
        <f ca="1">IFERROR(IF(VLOOKUP(BV$1,$A$7:$C$26,3,0),IF(ISNUMBER(BM69),SUMIFS('Stats Coachs'!$F$3:$F$29,'Stats Coachs'!$C$3:$C$29,VLOOKUP(BV$1,$A$7:$B$26,2,0)),""),""),"")</f>
        <v/>
      </c>
      <c r="BW69" s="83">
        <f t="shared" ca="1" si="294"/>
        <v>5</v>
      </c>
      <c r="BX69" s="83">
        <f t="shared" ca="1" si="294"/>
        <v>4</v>
      </c>
      <c r="BY69" s="83">
        <f t="shared" ca="1" si="294"/>
        <v>1</v>
      </c>
      <c r="BZ69" s="83">
        <f t="shared" ca="1" si="294"/>
        <v>405</v>
      </c>
      <c r="CA69" s="83">
        <f t="shared" ca="1" si="294"/>
        <v>81</v>
      </c>
      <c r="CB69" s="83">
        <f t="shared" ca="1" si="294"/>
        <v>1</v>
      </c>
      <c r="CC69" s="83">
        <f t="shared" ca="1" si="294"/>
        <v>0</v>
      </c>
      <c r="CD69" s="83">
        <f t="shared" ca="1" si="294"/>
        <v>0</v>
      </c>
      <c r="CE69" s="83">
        <f t="shared" ca="1" si="294"/>
        <v>0</v>
      </c>
      <c r="CF69" s="126">
        <f ca="1">IFERROR(IF(VLOOKUP(CF$1,$A$7:$C$26,3,0),IF(ISNUMBER(BW69),SUMIFS('Stats Coachs'!$F$3:$F$29,'Stats Coachs'!$C$3:$C$29,VLOOKUP(CF$1,$A$7:$B$26,2,0)),""),""),"")</f>
        <v>19</v>
      </c>
      <c r="CG69" s="83">
        <f t="shared" ca="1" si="295"/>
        <v>3</v>
      </c>
      <c r="CH69" s="83">
        <f t="shared" ca="1" si="295"/>
        <v>3</v>
      </c>
      <c r="CI69" s="83">
        <f t="shared" ca="1" si="295"/>
        <v>0</v>
      </c>
      <c r="CJ69" s="83">
        <f t="shared" ca="1" si="295"/>
        <v>270</v>
      </c>
      <c r="CK69" s="83">
        <f t="shared" ca="1" si="295"/>
        <v>90</v>
      </c>
      <c r="CL69" s="83">
        <f t="shared" ca="1" si="295"/>
        <v>1</v>
      </c>
      <c r="CM69" s="83">
        <f t="shared" ca="1" si="295"/>
        <v>0</v>
      </c>
      <c r="CN69" s="83">
        <f t="shared" ca="1" si="295"/>
        <v>1</v>
      </c>
      <c r="CO69" s="83">
        <f t="shared" ca="1" si="295"/>
        <v>0</v>
      </c>
      <c r="CP69" s="126">
        <f ca="1">IFERROR(IF(VLOOKUP(CP$1,$A$7:$C$26,3,0),IF(ISNUMBER(CG69),SUMIFS('Stats Coachs'!$F$3:$F$29,'Stats Coachs'!$C$3:$C$29,VLOOKUP(CP$1,$A$7:$B$26,2,0)),""),""),"")</f>
        <v>5</v>
      </c>
      <c r="CQ69" s="83" t="str">
        <f t="shared" ca="1" si="296"/>
        <v/>
      </c>
      <c r="CR69" s="83" t="str">
        <f t="shared" ca="1" si="296"/>
        <v/>
      </c>
      <c r="CS69" s="83" t="str">
        <f t="shared" ca="1" si="296"/>
        <v/>
      </c>
      <c r="CT69" s="83" t="str">
        <f t="shared" ca="1" si="296"/>
        <v/>
      </c>
      <c r="CU69" s="83" t="str">
        <f t="shared" ca="1" si="296"/>
        <v/>
      </c>
      <c r="CV69" s="83" t="str">
        <f t="shared" ca="1" si="296"/>
        <v/>
      </c>
      <c r="CW69" s="83" t="str">
        <f t="shared" ca="1" si="296"/>
        <v/>
      </c>
      <c r="CX69" s="83" t="str">
        <f t="shared" ca="1" si="296"/>
        <v/>
      </c>
      <c r="CY69" s="83" t="str">
        <f t="shared" ca="1" si="296"/>
        <v/>
      </c>
      <c r="CZ69" s="126" t="str">
        <f ca="1">IFERROR(IF(VLOOKUP(CZ$1,$A$7:$C$26,3,0),IF(ISNUMBER(CQ69),SUMIFS('Stats Coachs'!$F$3:$F$29,'Stats Coachs'!$C$3:$C$29,VLOOKUP(CZ$1,$A$7:$B$26,2,0)),""),""),"")</f>
        <v/>
      </c>
      <c r="DA69" s="83" t="str">
        <f t="shared" ca="1" si="297"/>
        <v/>
      </c>
      <c r="DB69" s="83" t="str">
        <f t="shared" ca="1" si="297"/>
        <v/>
      </c>
      <c r="DC69" s="83" t="str">
        <f t="shared" ca="1" si="297"/>
        <v/>
      </c>
      <c r="DD69" s="83" t="str">
        <f t="shared" ca="1" si="297"/>
        <v/>
      </c>
      <c r="DE69" s="83" t="str">
        <f t="shared" ca="1" si="297"/>
        <v/>
      </c>
      <c r="DF69" s="83" t="str">
        <f t="shared" ca="1" si="297"/>
        <v/>
      </c>
      <c r="DG69" s="83" t="str">
        <f t="shared" ca="1" si="297"/>
        <v/>
      </c>
      <c r="DH69" s="83" t="str">
        <f t="shared" ca="1" si="297"/>
        <v/>
      </c>
      <c r="DI69" s="83" t="str">
        <f t="shared" ca="1" si="297"/>
        <v/>
      </c>
      <c r="DJ69" s="126" t="str">
        <f ca="1">IFERROR(IF(VLOOKUP(DJ$1,$A$7:$C$26,3,0),IF(ISNUMBER(DA69),SUMIFS('Stats Coachs'!$F$3:$F$29,'Stats Coachs'!$C$3:$C$29,VLOOKUP(DJ$1,$A$7:$B$26,2,0)),""),""),"")</f>
        <v/>
      </c>
      <c r="DK69" s="83" t="str">
        <f t="shared" ca="1" si="298"/>
        <v/>
      </c>
      <c r="DL69" s="83" t="str">
        <f t="shared" ca="1" si="298"/>
        <v/>
      </c>
      <c r="DM69" s="83" t="str">
        <f t="shared" ca="1" si="298"/>
        <v/>
      </c>
      <c r="DN69" s="83" t="str">
        <f t="shared" ca="1" si="298"/>
        <v/>
      </c>
      <c r="DO69" s="83" t="str">
        <f t="shared" ca="1" si="298"/>
        <v/>
      </c>
      <c r="DP69" s="83" t="str">
        <f t="shared" ca="1" si="298"/>
        <v/>
      </c>
      <c r="DQ69" s="83" t="str">
        <f t="shared" ca="1" si="298"/>
        <v/>
      </c>
      <c r="DR69" s="83" t="str">
        <f t="shared" ca="1" si="298"/>
        <v/>
      </c>
      <c r="DS69" s="83" t="str">
        <f t="shared" ca="1" si="298"/>
        <v/>
      </c>
      <c r="DT69" s="126" t="str">
        <f ca="1">IFERROR(IF(VLOOKUP(DT$1,$A$7:$C$26,3,0),IF(ISNUMBER(DK69),SUMIFS('Stats Coachs'!$F$3:$F$29,'Stats Coachs'!$C$3:$C$29,VLOOKUP(DT$1,$A$7:$B$26,2,0)),""),""),"")</f>
        <v/>
      </c>
      <c r="DU69" s="83" t="str">
        <f t="shared" ca="1" si="299"/>
        <v/>
      </c>
      <c r="DV69" s="83" t="str">
        <f t="shared" ca="1" si="299"/>
        <v/>
      </c>
      <c r="DW69" s="83" t="str">
        <f t="shared" ca="1" si="299"/>
        <v/>
      </c>
      <c r="DX69" s="83" t="str">
        <f t="shared" ca="1" si="299"/>
        <v/>
      </c>
      <c r="DY69" s="83" t="str">
        <f t="shared" ca="1" si="299"/>
        <v/>
      </c>
      <c r="DZ69" s="83" t="str">
        <f t="shared" ca="1" si="299"/>
        <v/>
      </c>
      <c r="EA69" s="83" t="str">
        <f t="shared" ca="1" si="299"/>
        <v/>
      </c>
      <c r="EB69" s="83" t="str">
        <f t="shared" ca="1" si="299"/>
        <v/>
      </c>
      <c r="EC69" s="83" t="str">
        <f t="shared" ca="1" si="299"/>
        <v/>
      </c>
      <c r="ED69" s="126" t="str">
        <f ca="1">IFERROR(IF(VLOOKUP(ED$1,$A$7:$C$26,3,0),IF(ISNUMBER(DU69),SUMIFS('Stats Coachs'!$F$3:$F$29,'Stats Coachs'!$C$3:$C$29,VLOOKUP(ED$1,$A$7:$B$26,2,0)),""),""),"")</f>
        <v/>
      </c>
      <c r="EE69" s="83" t="str">
        <f t="shared" ca="1" si="300"/>
        <v/>
      </c>
      <c r="EF69" s="83" t="str">
        <f t="shared" ca="1" si="300"/>
        <v/>
      </c>
      <c r="EG69" s="83" t="str">
        <f t="shared" ca="1" si="300"/>
        <v/>
      </c>
      <c r="EH69" s="83" t="str">
        <f t="shared" ca="1" si="300"/>
        <v/>
      </c>
      <c r="EI69" s="83" t="str">
        <f t="shared" ca="1" si="300"/>
        <v/>
      </c>
      <c r="EJ69" s="83" t="str">
        <f t="shared" ca="1" si="300"/>
        <v/>
      </c>
      <c r="EK69" s="83" t="str">
        <f t="shared" ca="1" si="300"/>
        <v/>
      </c>
      <c r="EL69" s="83" t="str">
        <f t="shared" ca="1" si="300"/>
        <v/>
      </c>
      <c r="EM69" s="83" t="str">
        <f t="shared" ca="1" si="300"/>
        <v/>
      </c>
      <c r="EN69" s="126" t="str">
        <f ca="1">IFERROR(IF(VLOOKUP(EN$1,$A$7:$C$26,3,0),IF(ISNUMBER(EE69),SUMIFS('Stats Coachs'!$F$3:$F$29,'Stats Coachs'!$C$3:$C$29,VLOOKUP(EN$1,$A$7:$B$26,2,0)),""),""),"")</f>
        <v/>
      </c>
      <c r="EO69" s="83" t="str">
        <f t="shared" ca="1" si="301"/>
        <v/>
      </c>
      <c r="EP69" s="83" t="str">
        <f t="shared" ca="1" si="301"/>
        <v/>
      </c>
      <c r="EQ69" s="83" t="str">
        <f t="shared" ca="1" si="301"/>
        <v/>
      </c>
      <c r="ER69" s="83" t="str">
        <f t="shared" ca="1" si="301"/>
        <v/>
      </c>
      <c r="ES69" s="83" t="str">
        <f t="shared" ca="1" si="301"/>
        <v/>
      </c>
      <c r="ET69" s="83" t="str">
        <f t="shared" ca="1" si="301"/>
        <v/>
      </c>
      <c r="EU69" s="83" t="str">
        <f t="shared" ca="1" si="301"/>
        <v/>
      </c>
      <c r="EV69" s="83" t="str">
        <f t="shared" ca="1" si="301"/>
        <v/>
      </c>
      <c r="EW69" s="83" t="str">
        <f t="shared" ca="1" si="301"/>
        <v/>
      </c>
      <c r="EX69" s="126" t="str">
        <f ca="1">IFERROR(IF(VLOOKUP(EX$1,$A$7:$C$26,3,0),IF(ISNUMBER(EO69),SUMIFS('Stats Coachs'!$F$3:$F$29,'Stats Coachs'!$C$3:$C$29,VLOOKUP(EX$1,$A$7:$B$26,2,0)),""),""),"")</f>
        <v/>
      </c>
      <c r="EY69" s="83" t="str">
        <f t="shared" ca="1" si="302"/>
        <v/>
      </c>
      <c r="EZ69" s="83" t="str">
        <f t="shared" ca="1" si="302"/>
        <v/>
      </c>
      <c r="FA69" s="83" t="str">
        <f t="shared" ca="1" si="302"/>
        <v/>
      </c>
      <c r="FB69" s="83" t="str">
        <f t="shared" ca="1" si="302"/>
        <v/>
      </c>
      <c r="FC69" s="83" t="str">
        <f t="shared" ca="1" si="302"/>
        <v/>
      </c>
      <c r="FD69" s="83" t="str">
        <f t="shared" ca="1" si="302"/>
        <v/>
      </c>
      <c r="FE69" s="83" t="str">
        <f t="shared" ca="1" si="302"/>
        <v/>
      </c>
      <c r="FF69" s="83" t="str">
        <f t="shared" ca="1" si="302"/>
        <v/>
      </c>
      <c r="FG69" s="83" t="str">
        <f t="shared" ca="1" si="302"/>
        <v/>
      </c>
      <c r="FH69" s="126" t="str">
        <f ca="1">IFERROR(IF(VLOOKUP(FH$1,$A$7:$C$26,3,0),IF(ISNUMBER(EY69),SUMIFS('Stats Coachs'!$F$3:$F$29,'Stats Coachs'!$C$3:$C$29,VLOOKUP(FH$1,$A$7:$B$26,2,0)),""),""),"")</f>
        <v/>
      </c>
      <c r="FI69" s="83" t="str">
        <f t="shared" ca="1" si="303"/>
        <v/>
      </c>
      <c r="FJ69" s="83" t="str">
        <f t="shared" ca="1" si="303"/>
        <v/>
      </c>
      <c r="FK69" s="83" t="str">
        <f t="shared" ca="1" si="303"/>
        <v/>
      </c>
      <c r="FL69" s="83" t="str">
        <f t="shared" ca="1" si="303"/>
        <v/>
      </c>
      <c r="FM69" s="83" t="str">
        <f t="shared" ca="1" si="303"/>
        <v/>
      </c>
      <c r="FN69" s="83" t="str">
        <f t="shared" ca="1" si="303"/>
        <v/>
      </c>
      <c r="FO69" s="83" t="str">
        <f t="shared" ca="1" si="303"/>
        <v/>
      </c>
      <c r="FP69" s="83" t="str">
        <f t="shared" ca="1" si="303"/>
        <v/>
      </c>
      <c r="FQ69" s="83" t="str">
        <f t="shared" ca="1" si="303"/>
        <v/>
      </c>
      <c r="FR69" s="126" t="str">
        <f ca="1">IFERROR(IF(VLOOKUP(FR$1,$A$7:$C$26,3,0),IF(ISNUMBER(FI69),SUMIFS('Stats Coachs'!$F$3:$F$29,'Stats Coachs'!$C$3:$C$29,VLOOKUP(FR$1,$A$7:$B$26,2,0)),""),""),"")</f>
        <v/>
      </c>
      <c r="FS69" s="83" t="str">
        <f t="shared" ca="1" si="304"/>
        <v/>
      </c>
      <c r="FT69" s="83" t="str">
        <f t="shared" ca="1" si="304"/>
        <v/>
      </c>
      <c r="FU69" s="83" t="str">
        <f t="shared" ca="1" si="304"/>
        <v/>
      </c>
      <c r="FV69" s="83" t="str">
        <f t="shared" ca="1" si="304"/>
        <v/>
      </c>
      <c r="FW69" s="83" t="str">
        <f t="shared" ca="1" si="304"/>
        <v/>
      </c>
      <c r="FX69" s="83" t="str">
        <f t="shared" ca="1" si="304"/>
        <v/>
      </c>
      <c r="FY69" s="83" t="str">
        <f t="shared" ca="1" si="304"/>
        <v/>
      </c>
      <c r="FZ69" s="83" t="str">
        <f t="shared" ca="1" si="304"/>
        <v/>
      </c>
      <c r="GA69" s="83" t="str">
        <f t="shared" ca="1" si="304"/>
        <v/>
      </c>
      <c r="GB69" s="126" t="str">
        <f ca="1">IFERROR(IF(VLOOKUP(GB$1,$A$7:$C$26,3,0),IF(ISNUMBER(FS69),SUMIFS('Stats Coachs'!$F$3:$F$29,'Stats Coachs'!$C$3:$C$29,VLOOKUP(GB$1,$A$7:$B$26,2,0)),""),""),"")</f>
        <v/>
      </c>
      <c r="GC69" s="83" t="str">
        <f t="shared" ca="1" si="305"/>
        <v/>
      </c>
      <c r="GD69" s="83" t="str">
        <f t="shared" ca="1" si="305"/>
        <v/>
      </c>
      <c r="GE69" s="83" t="str">
        <f t="shared" ca="1" si="305"/>
        <v/>
      </c>
      <c r="GF69" s="83" t="str">
        <f t="shared" ca="1" si="305"/>
        <v/>
      </c>
      <c r="GG69" s="83" t="str">
        <f t="shared" ca="1" si="305"/>
        <v/>
      </c>
      <c r="GH69" s="83" t="str">
        <f t="shared" ca="1" si="305"/>
        <v/>
      </c>
      <c r="GI69" s="83" t="str">
        <f t="shared" ca="1" si="305"/>
        <v/>
      </c>
      <c r="GJ69" s="83" t="str">
        <f t="shared" ca="1" si="305"/>
        <v/>
      </c>
      <c r="GK69" s="83" t="str">
        <f t="shared" ca="1" si="305"/>
        <v/>
      </c>
      <c r="GL69" s="126" t="str">
        <f ca="1">IFERROR(IF(VLOOKUP(GL$1,$A$7:$C$26,3,0),IF(ISNUMBER(GC69),SUMIFS('Stats Coachs'!$F$3:$F$29,'Stats Coachs'!$C$3:$C$29,VLOOKUP(GL$1,$A$7:$B$26,2,0)),""),""),"")</f>
        <v/>
      </c>
      <c r="GM69" s="83" t="str">
        <f t="shared" ca="1" si="306"/>
        <v/>
      </c>
      <c r="GN69" s="83" t="str">
        <f t="shared" ca="1" si="306"/>
        <v/>
      </c>
      <c r="GO69" s="83" t="str">
        <f t="shared" ca="1" si="306"/>
        <v/>
      </c>
      <c r="GP69" s="83" t="str">
        <f t="shared" ca="1" si="306"/>
        <v/>
      </c>
      <c r="GQ69" s="83" t="str">
        <f t="shared" ca="1" si="306"/>
        <v/>
      </c>
      <c r="GR69" s="83" t="str">
        <f t="shared" ca="1" si="306"/>
        <v/>
      </c>
      <c r="GS69" s="83" t="str">
        <f t="shared" ca="1" si="306"/>
        <v/>
      </c>
      <c r="GT69" s="83" t="str">
        <f t="shared" ca="1" si="306"/>
        <v/>
      </c>
      <c r="GU69" s="83" t="str">
        <f t="shared" ca="1" si="306"/>
        <v/>
      </c>
      <c r="GV69" s="126" t="str">
        <f ca="1">IFERROR(IF(VLOOKUP(GV$1,$A$7:$C$26,3,0),IF(ISNUMBER(GM69),SUMIFS('Stats Coachs'!$F$3:$F$29,'Stats Coachs'!$C$3:$C$29,VLOOKUP(GV$1,$A$7:$B$26,2,0)),""),""),"")</f>
        <v/>
      </c>
      <c r="GW69" s="83" t="str">
        <f t="shared" ca="1" si="307"/>
        <v/>
      </c>
      <c r="GX69" s="83" t="str">
        <f t="shared" ca="1" si="307"/>
        <v/>
      </c>
      <c r="GY69" s="83" t="str">
        <f t="shared" ca="1" si="307"/>
        <v/>
      </c>
      <c r="GZ69" s="83" t="str">
        <f t="shared" ca="1" si="307"/>
        <v/>
      </c>
      <c r="HA69" s="83" t="str">
        <f t="shared" ca="1" si="307"/>
        <v/>
      </c>
      <c r="HB69" s="83" t="str">
        <f t="shared" ca="1" si="307"/>
        <v/>
      </c>
      <c r="HC69" s="83" t="str">
        <f t="shared" ca="1" si="307"/>
        <v/>
      </c>
      <c r="HD69" s="83" t="str">
        <f t="shared" ca="1" si="307"/>
        <v/>
      </c>
      <c r="HE69" s="83" t="str">
        <f t="shared" ca="1" si="307"/>
        <v/>
      </c>
      <c r="HF69" s="126" t="str">
        <f ca="1">IFERROR(IF(VLOOKUP(HF$1,$A$7:$C$26,3,0),IF(ISNUMBER(GW69),SUMIFS('Stats Coachs'!$F$3:$F$29,'Stats Coachs'!$C$3:$C$29,VLOOKUP(HF$1,$A$7:$B$26,2,0)),""),""),"")</f>
        <v/>
      </c>
      <c r="HG69" s="83" t="str">
        <f t="shared" ca="1" si="308"/>
        <v/>
      </c>
      <c r="HH69" s="83" t="str">
        <f t="shared" ca="1" si="308"/>
        <v/>
      </c>
      <c r="HI69" s="83" t="str">
        <f t="shared" ca="1" si="308"/>
        <v/>
      </c>
      <c r="HJ69" s="83" t="str">
        <f t="shared" ca="1" si="308"/>
        <v/>
      </c>
      <c r="HK69" s="83" t="str">
        <f t="shared" ca="1" si="308"/>
        <v/>
      </c>
      <c r="HL69" s="83" t="str">
        <f t="shared" ca="1" si="308"/>
        <v/>
      </c>
      <c r="HM69" s="83" t="str">
        <f t="shared" ca="1" si="308"/>
        <v/>
      </c>
      <c r="HN69" s="83" t="str">
        <f t="shared" ca="1" si="308"/>
        <v/>
      </c>
      <c r="HO69" s="83" t="str">
        <f t="shared" ca="1" si="308"/>
        <v/>
      </c>
      <c r="HP69" s="126" t="str">
        <f ca="1">IFERROR(IF(VLOOKUP(HP$1,$A$7:$C$26,3,0),IF(ISNUMBER(HG69),SUMIFS('Stats Coachs'!$F$3:$F$29,'Stats Coachs'!$C$3:$C$29,VLOOKUP(HP$1,$A$7:$B$26,2,0)),""),""),"")</f>
        <v/>
      </c>
      <c r="HQ69" s="83" t="str">
        <f t="shared" ca="1" si="309"/>
        <v/>
      </c>
      <c r="HR69" s="83" t="str">
        <f t="shared" ca="1" si="309"/>
        <v/>
      </c>
      <c r="HS69" s="83" t="str">
        <f t="shared" ca="1" si="309"/>
        <v/>
      </c>
      <c r="HT69" s="83" t="str">
        <f t="shared" ca="1" si="309"/>
        <v/>
      </c>
      <c r="HU69" s="83" t="str">
        <f t="shared" ca="1" si="309"/>
        <v/>
      </c>
      <c r="HV69" s="83" t="str">
        <f t="shared" ca="1" si="309"/>
        <v/>
      </c>
      <c r="HW69" s="83" t="str">
        <f t="shared" ca="1" si="309"/>
        <v/>
      </c>
      <c r="HX69" s="83" t="str">
        <f t="shared" ca="1" si="309"/>
        <v/>
      </c>
      <c r="HY69" s="83" t="str">
        <f t="shared" ca="1" si="309"/>
        <v/>
      </c>
      <c r="HZ69" s="126" t="str">
        <f ca="1">IFERROR(IF(VLOOKUP(HZ$1,$A$7:$C$26,3,0),IF(ISNUMBER(HQ69),SUMIFS('Stats Coachs'!$F$3:$F$29,'Stats Coachs'!$C$3:$C$29,VLOOKUP(HZ$1,$A$7:$B$26,2,0)),""),""),"")</f>
        <v/>
      </c>
      <c r="IA69" s="83" t="str">
        <f t="shared" ca="1" si="310"/>
        <v/>
      </c>
      <c r="IB69" s="83" t="str">
        <f t="shared" ca="1" si="310"/>
        <v/>
      </c>
      <c r="IC69" s="83" t="str">
        <f t="shared" ca="1" si="310"/>
        <v/>
      </c>
      <c r="ID69" s="83" t="str">
        <f t="shared" ca="1" si="310"/>
        <v/>
      </c>
      <c r="IE69" s="83" t="str">
        <f t="shared" ca="1" si="310"/>
        <v/>
      </c>
      <c r="IF69" s="83" t="str">
        <f t="shared" ca="1" si="310"/>
        <v/>
      </c>
      <c r="IG69" s="83" t="str">
        <f t="shared" ca="1" si="310"/>
        <v/>
      </c>
      <c r="IH69" s="83" t="str">
        <f t="shared" ca="1" si="310"/>
        <v/>
      </c>
      <c r="II69" s="83" t="str">
        <f t="shared" ca="1" si="310"/>
        <v/>
      </c>
      <c r="IJ69" s="126" t="str">
        <f ca="1">IFERROR(IF(VLOOKUP(IJ$1,$A$7:$C$26,3,0),IF(ISNUMBER(IA69),SUMIFS('Stats Coachs'!$F$3:$F$29,'Stats Coachs'!$C$3:$C$29,VLOOKUP(IJ$1,$A$7:$B$26,2,0)),""),""),"")</f>
        <v/>
      </c>
    </row>
    <row r="70" spans="5:248" x14ac:dyDescent="0.2">
      <c r="E70" s="83">
        <v>67</v>
      </c>
      <c r="F70" s="86" t="str">
        <f ca="1">IFERROR(VLOOKUP($E70,$T$4:$AE$98,F$2,0),"")</f>
        <v>Anto</v>
      </c>
      <c r="G70" s="83">
        <f t="shared" ca="1" si="315"/>
        <v>13</v>
      </c>
      <c r="H70" s="83">
        <f t="shared" ca="1" si="315"/>
        <v>9</v>
      </c>
      <c r="I70" s="83">
        <f t="shared" ca="1" si="315"/>
        <v>4</v>
      </c>
      <c r="J70" s="117">
        <f t="shared" ca="1" si="311"/>
        <v>925</v>
      </c>
      <c r="K70" s="87">
        <f t="shared" ca="1" si="316"/>
        <v>71</v>
      </c>
      <c r="L70" s="83">
        <f t="shared" ca="1" si="317"/>
        <v>0</v>
      </c>
      <c r="M70" s="83">
        <f t="shared" ca="1" si="317"/>
        <v>0</v>
      </c>
      <c r="N70" s="83">
        <f t="shared" ca="1" si="317"/>
        <v>2</v>
      </c>
      <c r="O70" s="83">
        <f t="shared" ca="1" si="312"/>
        <v>0</v>
      </c>
      <c r="P70" s="114">
        <f t="shared" ca="1" si="318"/>
        <v>2.9748283752860413E-2</v>
      </c>
      <c r="Q70" s="83">
        <f t="shared" ca="1" si="319"/>
        <v>2</v>
      </c>
      <c r="R70" s="114">
        <f t="shared" ca="1" si="320"/>
        <v>0.25490196078431371</v>
      </c>
      <c r="T70" s="88">
        <f ca="1">RANK(V70,$V$4:$V$98,0)+COUNTIFS($V$4:$V70,V70)-1</f>
        <v>59</v>
      </c>
      <c r="U70" s="84" t="str">
        <f>Listes!X70</f>
        <v>Mathieu</v>
      </c>
      <c r="V70" s="89" cm="1">
        <f t="array" aca="1" ref="V70" ca="1">INDEX($W70:$AG70,$C$2)</f>
        <v>24</v>
      </c>
      <c r="W70" s="83">
        <f t="shared" ca="1" si="321"/>
        <v>24</v>
      </c>
      <c r="X70" s="83">
        <f t="shared" ca="1" si="321"/>
        <v>14</v>
      </c>
      <c r="Y70" s="83">
        <f t="shared" ca="1" si="321"/>
        <v>10</v>
      </c>
      <c r="Z70" s="83">
        <f t="shared" ca="1" si="321"/>
        <v>1500</v>
      </c>
      <c r="AA70" s="90">
        <f t="shared" ca="1" si="313"/>
        <v>62.5</v>
      </c>
      <c r="AB70" s="83">
        <f t="shared" ca="1" si="322"/>
        <v>0</v>
      </c>
      <c r="AC70" s="83">
        <f t="shared" ca="1" si="322"/>
        <v>1</v>
      </c>
      <c r="AD70" s="83">
        <f t="shared" ca="1" si="322"/>
        <v>4</v>
      </c>
      <c r="AE70" s="83">
        <f t="shared" ca="1" si="322"/>
        <v>0</v>
      </c>
      <c r="AF70" s="116">
        <f t="shared" ca="1" si="314"/>
        <v>5.4919908466819219E-2</v>
      </c>
      <c r="AG70" s="85">
        <f t="shared" ca="1" si="323"/>
        <v>4</v>
      </c>
      <c r="AH70" s="126">
        <f t="shared" ca="1" si="324"/>
        <v>61</v>
      </c>
      <c r="AI70" s="83" t="str">
        <f t="shared" ca="1" si="290"/>
        <v/>
      </c>
      <c r="AJ70" s="83" t="str">
        <f t="shared" ca="1" si="290"/>
        <v/>
      </c>
      <c r="AK70" s="83" t="str">
        <f t="shared" ca="1" si="290"/>
        <v/>
      </c>
      <c r="AL70" s="83" t="str">
        <f t="shared" ca="1" si="290"/>
        <v/>
      </c>
      <c r="AM70" s="83" t="str">
        <f t="shared" ca="1" si="290"/>
        <v/>
      </c>
      <c r="AN70" s="83" t="str">
        <f t="shared" ca="1" si="290"/>
        <v/>
      </c>
      <c r="AO70" s="83" t="str">
        <f t="shared" ca="1" si="290"/>
        <v/>
      </c>
      <c r="AP70" s="83" t="str">
        <f t="shared" ca="1" si="290"/>
        <v/>
      </c>
      <c r="AQ70" s="83" t="str">
        <f t="shared" ca="1" si="290"/>
        <v/>
      </c>
      <c r="AR70" s="126" t="str">
        <f ca="1">IFERROR(IF(VLOOKUP(AR$1,$A$6:$C$26,3,0),IF(ISNUMBER(AI70),SUMIFS('Stats Coachs'!$F$2:$F$29,'Stats Coachs'!$C$2:$C$29,VLOOKUP(AR$1,$A$6:$B$26,2,0)),""),""),"")</f>
        <v/>
      </c>
      <c r="AS70" s="83" t="str">
        <f t="shared" ca="1" si="291"/>
        <v/>
      </c>
      <c r="AT70" s="83" t="str">
        <f t="shared" ca="1" si="291"/>
        <v/>
      </c>
      <c r="AU70" s="83" t="str">
        <f t="shared" ca="1" si="291"/>
        <v/>
      </c>
      <c r="AV70" s="83" t="str">
        <f t="shared" ca="1" si="291"/>
        <v/>
      </c>
      <c r="AW70" s="83" t="str">
        <f t="shared" ca="1" si="291"/>
        <v/>
      </c>
      <c r="AX70" s="83" t="str">
        <f t="shared" ca="1" si="291"/>
        <v/>
      </c>
      <c r="AY70" s="83" t="str">
        <f t="shared" ca="1" si="291"/>
        <v/>
      </c>
      <c r="AZ70" s="83" t="str">
        <f t="shared" ca="1" si="291"/>
        <v/>
      </c>
      <c r="BA70" s="83" t="str">
        <f t="shared" ca="1" si="291"/>
        <v/>
      </c>
      <c r="BB70" s="126" t="str">
        <f ca="1">IFERROR(IF(VLOOKUP(BB$1,$A$7:$C$26,3,0),IF(ISNUMBER(AS70),SUMIFS('Stats Coachs'!$F$3:$F$29,'Stats Coachs'!$C$3:$C$29,VLOOKUP(BB$1,$A$7:$B$26,2,0)),""),""),"")</f>
        <v/>
      </c>
      <c r="BC70" s="83">
        <f t="shared" ca="1" si="292"/>
        <v>1</v>
      </c>
      <c r="BD70" s="83">
        <f t="shared" ca="1" si="292"/>
        <v>0</v>
      </c>
      <c r="BE70" s="83">
        <f t="shared" ca="1" si="292"/>
        <v>1</v>
      </c>
      <c r="BF70" s="83">
        <f t="shared" ca="1" si="292"/>
        <v>30</v>
      </c>
      <c r="BG70" s="83">
        <f t="shared" ca="1" si="292"/>
        <v>30</v>
      </c>
      <c r="BH70" s="83">
        <f t="shared" ca="1" si="292"/>
        <v>0</v>
      </c>
      <c r="BI70" s="83">
        <f t="shared" ca="1" si="292"/>
        <v>0</v>
      </c>
      <c r="BJ70" s="83">
        <f t="shared" ca="1" si="292"/>
        <v>0</v>
      </c>
      <c r="BK70" s="83">
        <f t="shared" ca="1" si="292"/>
        <v>0</v>
      </c>
      <c r="BL70" s="126">
        <f ca="1">IFERROR(IF(VLOOKUP(BL$1,$A$7:$C$26,3,0),IF(ISNUMBER(BC70),SUMIFS('Stats Coachs'!$F$3:$F$29,'Stats Coachs'!$C$3:$C$29,VLOOKUP(BL$1,$A$7:$B$26,2,0)),""),""),"")</f>
        <v>22</v>
      </c>
      <c r="BM70" s="83">
        <f t="shared" ca="1" si="293"/>
        <v>11</v>
      </c>
      <c r="BN70" s="83">
        <f t="shared" ca="1" si="293"/>
        <v>8</v>
      </c>
      <c r="BO70" s="83">
        <f t="shared" ca="1" si="293"/>
        <v>3</v>
      </c>
      <c r="BP70" s="83">
        <f t="shared" ca="1" si="293"/>
        <v>825</v>
      </c>
      <c r="BQ70" s="83">
        <f t="shared" ca="1" si="293"/>
        <v>75</v>
      </c>
      <c r="BR70" s="83">
        <f t="shared" ca="1" si="293"/>
        <v>0</v>
      </c>
      <c r="BS70" s="83">
        <f t="shared" ca="1" si="293"/>
        <v>1</v>
      </c>
      <c r="BT70" s="83">
        <f t="shared" ca="1" si="293"/>
        <v>2</v>
      </c>
      <c r="BU70" s="83">
        <f t="shared" ca="1" si="293"/>
        <v>0</v>
      </c>
      <c r="BV70" s="126">
        <f ca="1">IFERROR(IF(VLOOKUP(BV$1,$A$7:$C$26,3,0),IF(ISNUMBER(BM70),SUMIFS('Stats Coachs'!$F$3:$F$29,'Stats Coachs'!$C$3:$C$29,VLOOKUP(BV$1,$A$7:$B$26,2,0)),""),""),"")</f>
        <v>21</v>
      </c>
      <c r="BW70" s="83" t="str">
        <f t="shared" ca="1" si="294"/>
        <v/>
      </c>
      <c r="BX70" s="83" t="str">
        <f t="shared" ca="1" si="294"/>
        <v/>
      </c>
      <c r="BY70" s="83" t="str">
        <f t="shared" ca="1" si="294"/>
        <v/>
      </c>
      <c r="BZ70" s="83" t="str">
        <f t="shared" ca="1" si="294"/>
        <v/>
      </c>
      <c r="CA70" s="83" t="str">
        <f t="shared" ca="1" si="294"/>
        <v/>
      </c>
      <c r="CB70" s="83" t="str">
        <f t="shared" ca="1" si="294"/>
        <v/>
      </c>
      <c r="CC70" s="83" t="str">
        <f t="shared" ca="1" si="294"/>
        <v/>
      </c>
      <c r="CD70" s="83" t="str">
        <f t="shared" ca="1" si="294"/>
        <v/>
      </c>
      <c r="CE70" s="83" t="str">
        <f t="shared" ca="1" si="294"/>
        <v/>
      </c>
      <c r="CF70" s="126" t="str">
        <f ca="1">IFERROR(IF(VLOOKUP(CF$1,$A$7:$C$26,3,0),IF(ISNUMBER(BW70),SUMIFS('Stats Coachs'!$F$3:$F$29,'Stats Coachs'!$C$3:$C$29,VLOOKUP(CF$1,$A$7:$B$26,2,0)),""),""),"")</f>
        <v/>
      </c>
      <c r="CG70" s="83">
        <f t="shared" ca="1" si="295"/>
        <v>4</v>
      </c>
      <c r="CH70" s="83">
        <f t="shared" ca="1" si="295"/>
        <v>3</v>
      </c>
      <c r="CI70" s="83">
        <f t="shared" ca="1" si="295"/>
        <v>1</v>
      </c>
      <c r="CJ70" s="83">
        <f t="shared" ca="1" si="295"/>
        <v>270</v>
      </c>
      <c r="CK70" s="83" t="str">
        <f t="shared" ca="1" si="295"/>
        <v>67.5</v>
      </c>
      <c r="CL70" s="83">
        <f t="shared" ca="1" si="295"/>
        <v>0</v>
      </c>
      <c r="CM70" s="83">
        <f t="shared" ca="1" si="295"/>
        <v>0</v>
      </c>
      <c r="CN70" s="83">
        <f t="shared" ca="1" si="295"/>
        <v>1</v>
      </c>
      <c r="CO70" s="83">
        <f t="shared" ca="1" si="295"/>
        <v>0</v>
      </c>
      <c r="CP70" s="126">
        <f ca="1">IFERROR(IF(VLOOKUP(CP$1,$A$7:$C$26,3,0),IF(ISNUMBER(CG70),SUMIFS('Stats Coachs'!$F$3:$F$29,'Stats Coachs'!$C$3:$C$29,VLOOKUP(CP$1,$A$7:$B$26,2,0)),""),""),"")</f>
        <v>5</v>
      </c>
      <c r="CQ70" s="83">
        <f t="shared" ca="1" si="296"/>
        <v>8</v>
      </c>
      <c r="CR70" s="83">
        <f t="shared" ca="1" si="296"/>
        <v>3</v>
      </c>
      <c r="CS70" s="83">
        <f t="shared" ca="1" si="296"/>
        <v>5</v>
      </c>
      <c r="CT70" s="83">
        <f t="shared" ca="1" si="296"/>
        <v>375</v>
      </c>
      <c r="CU70" s="83">
        <f t="shared" ca="1" si="296"/>
        <v>47</v>
      </c>
      <c r="CV70" s="83">
        <f t="shared" ca="1" si="296"/>
        <v>0</v>
      </c>
      <c r="CW70" s="83">
        <f t="shared" ca="1" si="296"/>
        <v>0</v>
      </c>
      <c r="CX70" s="83">
        <f t="shared" ca="1" si="296"/>
        <v>1</v>
      </c>
      <c r="CY70" s="83">
        <f t="shared" ca="1" si="296"/>
        <v>0</v>
      </c>
      <c r="CZ70" s="126">
        <f ca="1">IFERROR(IF(VLOOKUP(CZ$1,$A$7:$C$26,3,0),IF(ISNUMBER(CQ70),SUMIFS('Stats Coachs'!$F$3:$F$29,'Stats Coachs'!$C$3:$C$29,VLOOKUP(CZ$1,$A$7:$B$26,2,0)),""),""),"")</f>
        <v>13</v>
      </c>
      <c r="DA70" s="83" t="str">
        <f t="shared" ca="1" si="297"/>
        <v/>
      </c>
      <c r="DB70" s="83" t="str">
        <f t="shared" ca="1" si="297"/>
        <v/>
      </c>
      <c r="DC70" s="83" t="str">
        <f t="shared" ca="1" si="297"/>
        <v/>
      </c>
      <c r="DD70" s="83" t="str">
        <f t="shared" ca="1" si="297"/>
        <v/>
      </c>
      <c r="DE70" s="83" t="str">
        <f t="shared" ca="1" si="297"/>
        <v/>
      </c>
      <c r="DF70" s="83" t="str">
        <f t="shared" ca="1" si="297"/>
        <v/>
      </c>
      <c r="DG70" s="83" t="str">
        <f t="shared" ca="1" si="297"/>
        <v/>
      </c>
      <c r="DH70" s="83" t="str">
        <f t="shared" ca="1" si="297"/>
        <v/>
      </c>
      <c r="DI70" s="83" t="str">
        <f t="shared" ca="1" si="297"/>
        <v/>
      </c>
      <c r="DJ70" s="126" t="str">
        <f ca="1">IFERROR(IF(VLOOKUP(DJ$1,$A$7:$C$26,3,0),IF(ISNUMBER(DA70),SUMIFS('Stats Coachs'!$F$3:$F$29,'Stats Coachs'!$C$3:$C$29,VLOOKUP(DJ$1,$A$7:$B$26,2,0)),""),""),"")</f>
        <v/>
      </c>
      <c r="DK70" s="83" t="str">
        <f t="shared" ca="1" si="298"/>
        <v/>
      </c>
      <c r="DL70" s="83" t="str">
        <f t="shared" ca="1" si="298"/>
        <v/>
      </c>
      <c r="DM70" s="83" t="str">
        <f t="shared" ca="1" si="298"/>
        <v/>
      </c>
      <c r="DN70" s="83" t="str">
        <f t="shared" ca="1" si="298"/>
        <v/>
      </c>
      <c r="DO70" s="83" t="str">
        <f t="shared" ca="1" si="298"/>
        <v/>
      </c>
      <c r="DP70" s="83" t="str">
        <f t="shared" ca="1" si="298"/>
        <v/>
      </c>
      <c r="DQ70" s="83" t="str">
        <f t="shared" ca="1" si="298"/>
        <v/>
      </c>
      <c r="DR70" s="83" t="str">
        <f t="shared" ca="1" si="298"/>
        <v/>
      </c>
      <c r="DS70" s="83" t="str">
        <f t="shared" ca="1" si="298"/>
        <v/>
      </c>
      <c r="DT70" s="126" t="str">
        <f ca="1">IFERROR(IF(VLOOKUP(DT$1,$A$7:$C$26,3,0),IF(ISNUMBER(DK70),SUMIFS('Stats Coachs'!$F$3:$F$29,'Stats Coachs'!$C$3:$C$29,VLOOKUP(DT$1,$A$7:$B$26,2,0)),""),""),"")</f>
        <v/>
      </c>
      <c r="DU70" s="83" t="str">
        <f t="shared" ca="1" si="299"/>
        <v/>
      </c>
      <c r="DV70" s="83" t="str">
        <f t="shared" ca="1" si="299"/>
        <v/>
      </c>
      <c r="DW70" s="83" t="str">
        <f t="shared" ca="1" si="299"/>
        <v/>
      </c>
      <c r="DX70" s="83" t="str">
        <f t="shared" ca="1" si="299"/>
        <v/>
      </c>
      <c r="DY70" s="83" t="str">
        <f t="shared" ca="1" si="299"/>
        <v/>
      </c>
      <c r="DZ70" s="83" t="str">
        <f t="shared" ca="1" si="299"/>
        <v/>
      </c>
      <c r="EA70" s="83" t="str">
        <f t="shared" ca="1" si="299"/>
        <v/>
      </c>
      <c r="EB70" s="83" t="str">
        <f t="shared" ca="1" si="299"/>
        <v/>
      </c>
      <c r="EC70" s="83" t="str">
        <f t="shared" ca="1" si="299"/>
        <v/>
      </c>
      <c r="ED70" s="126" t="str">
        <f ca="1">IFERROR(IF(VLOOKUP(ED$1,$A$7:$C$26,3,0),IF(ISNUMBER(DU70),SUMIFS('Stats Coachs'!$F$3:$F$29,'Stats Coachs'!$C$3:$C$29,VLOOKUP(ED$1,$A$7:$B$26,2,0)),""),""),"")</f>
        <v/>
      </c>
      <c r="EE70" s="83" t="str">
        <f t="shared" ca="1" si="300"/>
        <v/>
      </c>
      <c r="EF70" s="83" t="str">
        <f t="shared" ca="1" si="300"/>
        <v/>
      </c>
      <c r="EG70" s="83" t="str">
        <f t="shared" ca="1" si="300"/>
        <v/>
      </c>
      <c r="EH70" s="83" t="str">
        <f t="shared" ca="1" si="300"/>
        <v/>
      </c>
      <c r="EI70" s="83" t="str">
        <f t="shared" ca="1" si="300"/>
        <v/>
      </c>
      <c r="EJ70" s="83" t="str">
        <f t="shared" ca="1" si="300"/>
        <v/>
      </c>
      <c r="EK70" s="83" t="str">
        <f t="shared" ca="1" si="300"/>
        <v/>
      </c>
      <c r="EL70" s="83" t="str">
        <f t="shared" ca="1" si="300"/>
        <v/>
      </c>
      <c r="EM70" s="83" t="str">
        <f t="shared" ca="1" si="300"/>
        <v/>
      </c>
      <c r="EN70" s="126" t="str">
        <f ca="1">IFERROR(IF(VLOOKUP(EN$1,$A$7:$C$26,3,0),IF(ISNUMBER(EE70),SUMIFS('Stats Coachs'!$F$3:$F$29,'Stats Coachs'!$C$3:$C$29,VLOOKUP(EN$1,$A$7:$B$26,2,0)),""),""),"")</f>
        <v/>
      </c>
      <c r="EO70" s="83" t="str">
        <f t="shared" ca="1" si="301"/>
        <v/>
      </c>
      <c r="EP70" s="83" t="str">
        <f t="shared" ca="1" si="301"/>
        <v/>
      </c>
      <c r="EQ70" s="83" t="str">
        <f t="shared" ca="1" si="301"/>
        <v/>
      </c>
      <c r="ER70" s="83" t="str">
        <f t="shared" ca="1" si="301"/>
        <v/>
      </c>
      <c r="ES70" s="83" t="str">
        <f t="shared" ca="1" si="301"/>
        <v/>
      </c>
      <c r="ET70" s="83" t="str">
        <f t="shared" ca="1" si="301"/>
        <v/>
      </c>
      <c r="EU70" s="83" t="str">
        <f t="shared" ca="1" si="301"/>
        <v/>
      </c>
      <c r="EV70" s="83" t="str">
        <f t="shared" ca="1" si="301"/>
        <v/>
      </c>
      <c r="EW70" s="83" t="str">
        <f t="shared" ca="1" si="301"/>
        <v/>
      </c>
      <c r="EX70" s="126" t="str">
        <f ca="1">IFERROR(IF(VLOOKUP(EX$1,$A$7:$C$26,3,0),IF(ISNUMBER(EO70),SUMIFS('Stats Coachs'!$F$3:$F$29,'Stats Coachs'!$C$3:$C$29,VLOOKUP(EX$1,$A$7:$B$26,2,0)),""),""),"")</f>
        <v/>
      </c>
      <c r="EY70" s="83" t="str">
        <f t="shared" ca="1" si="302"/>
        <v/>
      </c>
      <c r="EZ70" s="83" t="str">
        <f t="shared" ca="1" si="302"/>
        <v/>
      </c>
      <c r="FA70" s="83" t="str">
        <f t="shared" ca="1" si="302"/>
        <v/>
      </c>
      <c r="FB70" s="83" t="str">
        <f t="shared" ca="1" si="302"/>
        <v/>
      </c>
      <c r="FC70" s="83" t="str">
        <f t="shared" ca="1" si="302"/>
        <v/>
      </c>
      <c r="FD70" s="83" t="str">
        <f t="shared" ca="1" si="302"/>
        <v/>
      </c>
      <c r="FE70" s="83" t="str">
        <f t="shared" ca="1" si="302"/>
        <v/>
      </c>
      <c r="FF70" s="83" t="str">
        <f t="shared" ca="1" si="302"/>
        <v/>
      </c>
      <c r="FG70" s="83" t="str">
        <f t="shared" ca="1" si="302"/>
        <v/>
      </c>
      <c r="FH70" s="126" t="str">
        <f ca="1">IFERROR(IF(VLOOKUP(FH$1,$A$7:$C$26,3,0),IF(ISNUMBER(EY70),SUMIFS('Stats Coachs'!$F$3:$F$29,'Stats Coachs'!$C$3:$C$29,VLOOKUP(FH$1,$A$7:$B$26,2,0)),""),""),"")</f>
        <v/>
      </c>
      <c r="FI70" s="83" t="str">
        <f t="shared" ca="1" si="303"/>
        <v/>
      </c>
      <c r="FJ70" s="83" t="str">
        <f t="shared" ca="1" si="303"/>
        <v/>
      </c>
      <c r="FK70" s="83" t="str">
        <f t="shared" ca="1" si="303"/>
        <v/>
      </c>
      <c r="FL70" s="83" t="str">
        <f t="shared" ca="1" si="303"/>
        <v/>
      </c>
      <c r="FM70" s="83" t="str">
        <f t="shared" ca="1" si="303"/>
        <v/>
      </c>
      <c r="FN70" s="83" t="str">
        <f t="shared" ca="1" si="303"/>
        <v/>
      </c>
      <c r="FO70" s="83" t="str">
        <f t="shared" ca="1" si="303"/>
        <v/>
      </c>
      <c r="FP70" s="83" t="str">
        <f t="shared" ca="1" si="303"/>
        <v/>
      </c>
      <c r="FQ70" s="83" t="str">
        <f t="shared" ca="1" si="303"/>
        <v/>
      </c>
      <c r="FR70" s="126" t="str">
        <f ca="1">IFERROR(IF(VLOOKUP(FR$1,$A$7:$C$26,3,0),IF(ISNUMBER(FI70),SUMIFS('Stats Coachs'!$F$3:$F$29,'Stats Coachs'!$C$3:$C$29,VLOOKUP(FR$1,$A$7:$B$26,2,0)),""),""),"")</f>
        <v/>
      </c>
      <c r="FS70" s="83" t="str">
        <f t="shared" ca="1" si="304"/>
        <v/>
      </c>
      <c r="FT70" s="83" t="str">
        <f t="shared" ca="1" si="304"/>
        <v/>
      </c>
      <c r="FU70" s="83" t="str">
        <f t="shared" ca="1" si="304"/>
        <v/>
      </c>
      <c r="FV70" s="83" t="str">
        <f t="shared" ca="1" si="304"/>
        <v/>
      </c>
      <c r="FW70" s="83" t="str">
        <f t="shared" ca="1" si="304"/>
        <v/>
      </c>
      <c r="FX70" s="83" t="str">
        <f t="shared" ca="1" si="304"/>
        <v/>
      </c>
      <c r="FY70" s="83" t="str">
        <f t="shared" ca="1" si="304"/>
        <v/>
      </c>
      <c r="FZ70" s="83" t="str">
        <f t="shared" ca="1" si="304"/>
        <v/>
      </c>
      <c r="GA70" s="83" t="str">
        <f t="shared" ca="1" si="304"/>
        <v/>
      </c>
      <c r="GB70" s="126" t="str">
        <f ca="1">IFERROR(IF(VLOOKUP(GB$1,$A$7:$C$26,3,0),IF(ISNUMBER(FS70),SUMIFS('Stats Coachs'!$F$3:$F$29,'Stats Coachs'!$C$3:$C$29,VLOOKUP(GB$1,$A$7:$B$26,2,0)),""),""),"")</f>
        <v/>
      </c>
      <c r="GC70" s="83" t="str">
        <f t="shared" ca="1" si="305"/>
        <v/>
      </c>
      <c r="GD70" s="83" t="str">
        <f t="shared" ca="1" si="305"/>
        <v/>
      </c>
      <c r="GE70" s="83" t="str">
        <f t="shared" ca="1" si="305"/>
        <v/>
      </c>
      <c r="GF70" s="83" t="str">
        <f t="shared" ca="1" si="305"/>
        <v/>
      </c>
      <c r="GG70" s="83" t="str">
        <f t="shared" ca="1" si="305"/>
        <v/>
      </c>
      <c r="GH70" s="83" t="str">
        <f t="shared" ca="1" si="305"/>
        <v/>
      </c>
      <c r="GI70" s="83" t="str">
        <f t="shared" ca="1" si="305"/>
        <v/>
      </c>
      <c r="GJ70" s="83" t="str">
        <f t="shared" ca="1" si="305"/>
        <v/>
      </c>
      <c r="GK70" s="83" t="str">
        <f t="shared" ca="1" si="305"/>
        <v/>
      </c>
      <c r="GL70" s="126" t="str">
        <f ca="1">IFERROR(IF(VLOOKUP(GL$1,$A$7:$C$26,3,0),IF(ISNUMBER(GC70),SUMIFS('Stats Coachs'!$F$3:$F$29,'Stats Coachs'!$C$3:$C$29,VLOOKUP(GL$1,$A$7:$B$26,2,0)),""),""),"")</f>
        <v/>
      </c>
      <c r="GM70" s="83" t="str">
        <f t="shared" ca="1" si="306"/>
        <v/>
      </c>
      <c r="GN70" s="83" t="str">
        <f t="shared" ca="1" si="306"/>
        <v/>
      </c>
      <c r="GO70" s="83" t="str">
        <f t="shared" ca="1" si="306"/>
        <v/>
      </c>
      <c r="GP70" s="83" t="str">
        <f t="shared" ca="1" si="306"/>
        <v/>
      </c>
      <c r="GQ70" s="83" t="str">
        <f t="shared" ca="1" si="306"/>
        <v/>
      </c>
      <c r="GR70" s="83" t="str">
        <f t="shared" ca="1" si="306"/>
        <v/>
      </c>
      <c r="GS70" s="83" t="str">
        <f t="shared" ca="1" si="306"/>
        <v/>
      </c>
      <c r="GT70" s="83" t="str">
        <f t="shared" ca="1" si="306"/>
        <v/>
      </c>
      <c r="GU70" s="83" t="str">
        <f t="shared" ca="1" si="306"/>
        <v/>
      </c>
      <c r="GV70" s="126" t="str">
        <f ca="1">IFERROR(IF(VLOOKUP(GV$1,$A$7:$C$26,3,0),IF(ISNUMBER(GM70),SUMIFS('Stats Coachs'!$F$3:$F$29,'Stats Coachs'!$C$3:$C$29,VLOOKUP(GV$1,$A$7:$B$26,2,0)),""),""),"")</f>
        <v/>
      </c>
      <c r="GW70" s="83" t="str">
        <f t="shared" ca="1" si="307"/>
        <v/>
      </c>
      <c r="GX70" s="83" t="str">
        <f t="shared" ca="1" si="307"/>
        <v/>
      </c>
      <c r="GY70" s="83" t="str">
        <f t="shared" ca="1" si="307"/>
        <v/>
      </c>
      <c r="GZ70" s="83" t="str">
        <f t="shared" ca="1" si="307"/>
        <v/>
      </c>
      <c r="HA70" s="83" t="str">
        <f t="shared" ca="1" si="307"/>
        <v/>
      </c>
      <c r="HB70" s="83" t="str">
        <f t="shared" ca="1" si="307"/>
        <v/>
      </c>
      <c r="HC70" s="83" t="str">
        <f t="shared" ca="1" si="307"/>
        <v/>
      </c>
      <c r="HD70" s="83" t="str">
        <f t="shared" ca="1" si="307"/>
        <v/>
      </c>
      <c r="HE70" s="83" t="str">
        <f t="shared" ca="1" si="307"/>
        <v/>
      </c>
      <c r="HF70" s="126" t="str">
        <f ca="1">IFERROR(IF(VLOOKUP(HF$1,$A$7:$C$26,3,0),IF(ISNUMBER(GW70),SUMIFS('Stats Coachs'!$F$3:$F$29,'Stats Coachs'!$C$3:$C$29,VLOOKUP(HF$1,$A$7:$B$26,2,0)),""),""),"")</f>
        <v/>
      </c>
      <c r="HG70" s="83" t="str">
        <f t="shared" ca="1" si="308"/>
        <v/>
      </c>
      <c r="HH70" s="83" t="str">
        <f t="shared" ca="1" si="308"/>
        <v/>
      </c>
      <c r="HI70" s="83" t="str">
        <f t="shared" ca="1" si="308"/>
        <v/>
      </c>
      <c r="HJ70" s="83" t="str">
        <f t="shared" ca="1" si="308"/>
        <v/>
      </c>
      <c r="HK70" s="83" t="str">
        <f t="shared" ca="1" si="308"/>
        <v/>
      </c>
      <c r="HL70" s="83" t="str">
        <f t="shared" ca="1" si="308"/>
        <v/>
      </c>
      <c r="HM70" s="83" t="str">
        <f t="shared" ca="1" si="308"/>
        <v/>
      </c>
      <c r="HN70" s="83" t="str">
        <f t="shared" ca="1" si="308"/>
        <v/>
      </c>
      <c r="HO70" s="83" t="str">
        <f t="shared" ca="1" si="308"/>
        <v/>
      </c>
      <c r="HP70" s="126" t="str">
        <f ca="1">IFERROR(IF(VLOOKUP(HP$1,$A$7:$C$26,3,0),IF(ISNUMBER(HG70),SUMIFS('Stats Coachs'!$F$3:$F$29,'Stats Coachs'!$C$3:$C$29,VLOOKUP(HP$1,$A$7:$B$26,2,0)),""),""),"")</f>
        <v/>
      </c>
      <c r="HQ70" s="83" t="str">
        <f t="shared" ca="1" si="309"/>
        <v/>
      </c>
      <c r="HR70" s="83" t="str">
        <f t="shared" ca="1" si="309"/>
        <v/>
      </c>
      <c r="HS70" s="83" t="str">
        <f t="shared" ca="1" si="309"/>
        <v/>
      </c>
      <c r="HT70" s="83" t="str">
        <f t="shared" ca="1" si="309"/>
        <v/>
      </c>
      <c r="HU70" s="83" t="str">
        <f t="shared" ca="1" si="309"/>
        <v/>
      </c>
      <c r="HV70" s="83" t="str">
        <f t="shared" ca="1" si="309"/>
        <v/>
      </c>
      <c r="HW70" s="83" t="str">
        <f t="shared" ca="1" si="309"/>
        <v/>
      </c>
      <c r="HX70" s="83" t="str">
        <f t="shared" ca="1" si="309"/>
        <v/>
      </c>
      <c r="HY70" s="83" t="str">
        <f t="shared" ca="1" si="309"/>
        <v/>
      </c>
      <c r="HZ70" s="126" t="str">
        <f ca="1">IFERROR(IF(VLOOKUP(HZ$1,$A$7:$C$26,3,0),IF(ISNUMBER(HQ70),SUMIFS('Stats Coachs'!$F$3:$F$29,'Stats Coachs'!$C$3:$C$29,VLOOKUP(HZ$1,$A$7:$B$26,2,0)),""),""),"")</f>
        <v/>
      </c>
      <c r="IA70" s="83" t="str">
        <f t="shared" ca="1" si="310"/>
        <v/>
      </c>
      <c r="IB70" s="83" t="str">
        <f t="shared" ca="1" si="310"/>
        <v/>
      </c>
      <c r="IC70" s="83" t="str">
        <f t="shared" ca="1" si="310"/>
        <v/>
      </c>
      <c r="ID70" s="83" t="str">
        <f t="shared" ca="1" si="310"/>
        <v/>
      </c>
      <c r="IE70" s="83" t="str">
        <f t="shared" ca="1" si="310"/>
        <v/>
      </c>
      <c r="IF70" s="83" t="str">
        <f t="shared" ca="1" si="310"/>
        <v/>
      </c>
      <c r="IG70" s="83" t="str">
        <f t="shared" ca="1" si="310"/>
        <v/>
      </c>
      <c r="IH70" s="83" t="str">
        <f t="shared" ca="1" si="310"/>
        <v/>
      </c>
      <c r="II70" s="83" t="str">
        <f t="shared" ca="1" si="310"/>
        <v/>
      </c>
      <c r="IJ70" s="126" t="str">
        <f ca="1">IFERROR(IF(VLOOKUP(IJ$1,$A$7:$C$26,3,0),IF(ISNUMBER(IA70),SUMIFS('Stats Coachs'!$F$3:$F$29,'Stats Coachs'!$C$3:$C$29,VLOOKUP(IJ$1,$A$7:$B$26,2,0)),""),""),"")</f>
        <v/>
      </c>
    </row>
    <row r="71" spans="5:248" x14ac:dyDescent="0.2">
      <c r="E71" s="83">
        <v>68</v>
      </c>
      <c r="F71" s="86" t="str">
        <f t="shared" ref="F71:F76" ca="1" si="325">IFERROR(VLOOKUP($E71,$T$4:$AE$98,F$2,0),"")</f>
        <v>Léo</v>
      </c>
      <c r="G71" s="83">
        <f t="shared" ca="1" si="315"/>
        <v>12</v>
      </c>
      <c r="H71" s="83">
        <f t="shared" ca="1" si="315"/>
        <v>12</v>
      </c>
      <c r="I71" s="83">
        <f t="shared" ca="1" si="315"/>
        <v>0</v>
      </c>
      <c r="J71" s="117">
        <f t="shared" ca="1" si="311"/>
        <v>1080</v>
      </c>
      <c r="K71" s="87">
        <f t="shared" ca="1" si="316"/>
        <v>90</v>
      </c>
      <c r="L71" s="83">
        <f t="shared" ca="1" si="317"/>
        <v>0</v>
      </c>
      <c r="M71" s="83">
        <f t="shared" ca="1" si="317"/>
        <v>0</v>
      </c>
      <c r="N71" s="83">
        <f t="shared" ca="1" si="317"/>
        <v>0</v>
      </c>
      <c r="O71" s="83">
        <f t="shared" ca="1" si="312"/>
        <v>0</v>
      </c>
      <c r="P71" s="114">
        <f t="shared" ca="1" si="318"/>
        <v>2.7459954233409609E-2</v>
      </c>
      <c r="Q71" s="83">
        <f t="shared" ca="1" si="319"/>
        <v>4</v>
      </c>
      <c r="R71" s="114">
        <f t="shared" ca="1" si="320"/>
        <v>0.15384615384615385</v>
      </c>
      <c r="T71" s="88">
        <f ca="1">RANK(V71,$V$4:$V$98,0)+COUNTIFS($V$4:$V71,V71)-1</f>
        <v>31</v>
      </c>
      <c r="U71" s="84" t="str">
        <f>Listes!X71</f>
        <v>Max</v>
      </c>
      <c r="V71" s="89" cm="1">
        <f t="array" aca="1" ref="V71" ca="1">INDEX($W71:$AG71,$C$2)</f>
        <v>73</v>
      </c>
      <c r="W71" s="83">
        <f t="shared" ca="1" si="321"/>
        <v>73</v>
      </c>
      <c r="X71" s="83">
        <f t="shared" ca="1" si="321"/>
        <v>48</v>
      </c>
      <c r="Y71" s="83">
        <f t="shared" ca="1" si="321"/>
        <v>25</v>
      </c>
      <c r="Z71" s="83">
        <f t="shared" ca="1" si="321"/>
        <v>4285</v>
      </c>
      <c r="AA71" s="90">
        <f t="shared" ca="1" si="313"/>
        <v>58.698630136986303</v>
      </c>
      <c r="AB71" s="83">
        <f t="shared" ca="1" si="322"/>
        <v>26</v>
      </c>
      <c r="AC71" s="83">
        <f t="shared" ca="1" si="322"/>
        <v>7</v>
      </c>
      <c r="AD71" s="83">
        <f t="shared" ca="1" si="322"/>
        <v>4</v>
      </c>
      <c r="AE71" s="83">
        <f t="shared" ca="1" si="322"/>
        <v>0</v>
      </c>
      <c r="AF71" s="116">
        <f t="shared" ca="1" si="314"/>
        <v>0.16704805491990846</v>
      </c>
      <c r="AG71" s="85">
        <f t="shared" ca="1" si="323"/>
        <v>5</v>
      </c>
      <c r="AH71" s="126">
        <f t="shared" ca="1" si="324"/>
        <v>107</v>
      </c>
      <c r="AI71" s="83">
        <f t="shared" ca="1" si="290"/>
        <v>6</v>
      </c>
      <c r="AJ71" s="83">
        <f t="shared" ca="1" si="290"/>
        <v>2</v>
      </c>
      <c r="AK71" s="83">
        <f t="shared" ca="1" si="290"/>
        <v>4</v>
      </c>
      <c r="AL71" s="83">
        <f t="shared" ca="1" si="290"/>
        <v>245</v>
      </c>
      <c r="AM71" s="83">
        <f t="shared" ca="1" si="290"/>
        <v>41</v>
      </c>
      <c r="AN71" s="83">
        <f t="shared" ca="1" si="290"/>
        <v>0</v>
      </c>
      <c r="AO71" s="83">
        <f t="shared" ca="1" si="290"/>
        <v>0</v>
      </c>
      <c r="AP71" s="83">
        <f t="shared" ca="1" si="290"/>
        <v>0</v>
      </c>
      <c r="AQ71" s="83">
        <f t="shared" ca="1" si="290"/>
        <v>0</v>
      </c>
      <c r="AR71" s="126">
        <f ca="1">IFERROR(IF(VLOOKUP(AR$1,$A$6:$C$26,3,0),IF(ISNUMBER(AI71),SUMIFS('Stats Coachs'!$F$2:$F$29,'Stats Coachs'!$C$2:$C$29,VLOOKUP(AR$1,$A$6:$B$26,2,0)),""),""),"")</f>
        <v>20</v>
      </c>
      <c r="AS71" s="83">
        <f t="shared" ca="1" si="291"/>
        <v>21</v>
      </c>
      <c r="AT71" s="83">
        <f t="shared" ca="1" si="291"/>
        <v>11</v>
      </c>
      <c r="AU71" s="83">
        <f t="shared" ca="1" si="291"/>
        <v>10</v>
      </c>
      <c r="AV71" s="83">
        <f t="shared" ca="1" si="291"/>
        <v>1075</v>
      </c>
      <c r="AW71" s="83">
        <f t="shared" ca="1" si="291"/>
        <v>51</v>
      </c>
      <c r="AX71" s="83">
        <f t="shared" ca="1" si="291"/>
        <v>7</v>
      </c>
      <c r="AY71" s="83">
        <f t="shared" ca="1" si="291"/>
        <v>1</v>
      </c>
      <c r="AZ71" s="83">
        <f t="shared" ca="1" si="291"/>
        <v>1</v>
      </c>
      <c r="BA71" s="83">
        <f t="shared" ca="1" si="291"/>
        <v>0</v>
      </c>
      <c r="BB71" s="126">
        <f ca="1">IFERROR(IF(VLOOKUP(BB$1,$A$7:$C$26,3,0),IF(ISNUMBER(AS71),SUMIFS('Stats Coachs'!$F$3:$F$29,'Stats Coachs'!$C$3:$C$29,VLOOKUP(BB$1,$A$7:$B$26,2,0)),""),""),"")</f>
        <v>25</v>
      </c>
      <c r="BC71" s="83">
        <f t="shared" ca="1" si="292"/>
        <v>11</v>
      </c>
      <c r="BD71" s="83">
        <f t="shared" ca="1" si="292"/>
        <v>7</v>
      </c>
      <c r="BE71" s="83">
        <f t="shared" ca="1" si="292"/>
        <v>4</v>
      </c>
      <c r="BF71" s="83">
        <f t="shared" ca="1" si="292"/>
        <v>615</v>
      </c>
      <c r="BG71" s="83">
        <f t="shared" ca="1" si="292"/>
        <v>56</v>
      </c>
      <c r="BH71" s="83">
        <f t="shared" ca="1" si="292"/>
        <v>2</v>
      </c>
      <c r="BI71" s="83">
        <f t="shared" ca="1" si="292"/>
        <v>1</v>
      </c>
      <c r="BJ71" s="83">
        <f t="shared" ca="1" si="292"/>
        <v>0</v>
      </c>
      <c r="BK71" s="83">
        <f t="shared" ca="1" si="292"/>
        <v>0</v>
      </c>
      <c r="BL71" s="126">
        <f ca="1">IFERROR(IF(VLOOKUP(BL$1,$A$7:$C$26,3,0),IF(ISNUMBER(BC71),SUMIFS('Stats Coachs'!$F$3:$F$29,'Stats Coachs'!$C$3:$C$29,VLOOKUP(BL$1,$A$7:$B$26,2,0)),""),""),"")</f>
        <v>22</v>
      </c>
      <c r="BM71" s="83">
        <f t="shared" ca="1" si="293"/>
        <v>19</v>
      </c>
      <c r="BN71" s="83">
        <f t="shared" ca="1" si="293"/>
        <v>16</v>
      </c>
      <c r="BO71" s="83">
        <f t="shared" ca="1" si="293"/>
        <v>3</v>
      </c>
      <c r="BP71" s="83">
        <f t="shared" ca="1" si="293"/>
        <v>1405</v>
      </c>
      <c r="BQ71" s="83">
        <f t="shared" ca="1" si="293"/>
        <v>74</v>
      </c>
      <c r="BR71" s="83">
        <f t="shared" ca="1" si="293"/>
        <v>10</v>
      </c>
      <c r="BS71" s="83">
        <f t="shared" ca="1" si="293"/>
        <v>3</v>
      </c>
      <c r="BT71" s="83">
        <f t="shared" ca="1" si="293"/>
        <v>1</v>
      </c>
      <c r="BU71" s="83">
        <f t="shared" ca="1" si="293"/>
        <v>0</v>
      </c>
      <c r="BV71" s="126">
        <f ca="1">IFERROR(IF(VLOOKUP(BV$1,$A$7:$C$26,3,0),IF(ISNUMBER(BM71),SUMIFS('Stats Coachs'!$F$3:$F$29,'Stats Coachs'!$C$3:$C$29,VLOOKUP(BV$1,$A$7:$B$26,2,0)),""),""),"")</f>
        <v>21</v>
      </c>
      <c r="BW71" s="83">
        <f t="shared" ca="1" si="294"/>
        <v>16</v>
      </c>
      <c r="BX71" s="83">
        <f t="shared" ca="1" si="294"/>
        <v>12</v>
      </c>
      <c r="BY71" s="83">
        <f t="shared" ca="1" si="294"/>
        <v>4</v>
      </c>
      <c r="BZ71" s="83">
        <f t="shared" ca="1" si="294"/>
        <v>945</v>
      </c>
      <c r="CA71" s="83">
        <f t="shared" ca="1" si="294"/>
        <v>59</v>
      </c>
      <c r="CB71" s="83">
        <f t="shared" ca="1" si="294"/>
        <v>7</v>
      </c>
      <c r="CC71" s="83">
        <f t="shared" ca="1" si="294"/>
        <v>2</v>
      </c>
      <c r="CD71" s="83">
        <f t="shared" ca="1" si="294"/>
        <v>2</v>
      </c>
      <c r="CE71" s="83">
        <f t="shared" ca="1" si="294"/>
        <v>0</v>
      </c>
      <c r="CF71" s="126">
        <f ca="1">IFERROR(IF(VLOOKUP(CF$1,$A$7:$C$26,3,0),IF(ISNUMBER(BW71),SUMIFS('Stats Coachs'!$F$3:$F$29,'Stats Coachs'!$C$3:$C$29,VLOOKUP(CF$1,$A$7:$B$26,2,0)),""),""),"")</f>
        <v>19</v>
      </c>
      <c r="CG71" s="83" t="str">
        <f t="shared" ca="1" si="295"/>
        <v/>
      </c>
      <c r="CH71" s="83" t="str">
        <f t="shared" ca="1" si="295"/>
        <v/>
      </c>
      <c r="CI71" s="83" t="str">
        <f t="shared" ca="1" si="295"/>
        <v/>
      </c>
      <c r="CJ71" s="83" t="str">
        <f t="shared" ca="1" si="295"/>
        <v/>
      </c>
      <c r="CK71" s="83" t="str">
        <f t="shared" ca="1" si="295"/>
        <v/>
      </c>
      <c r="CL71" s="83" t="str">
        <f t="shared" ca="1" si="295"/>
        <v/>
      </c>
      <c r="CM71" s="83" t="str">
        <f t="shared" ca="1" si="295"/>
        <v/>
      </c>
      <c r="CN71" s="83" t="str">
        <f t="shared" ca="1" si="295"/>
        <v/>
      </c>
      <c r="CO71" s="83" t="str">
        <f t="shared" ca="1" si="295"/>
        <v/>
      </c>
      <c r="CP71" s="126" t="str">
        <f ca="1">IFERROR(IF(VLOOKUP(CP$1,$A$7:$C$26,3,0),IF(ISNUMBER(CG71),SUMIFS('Stats Coachs'!$F$3:$F$29,'Stats Coachs'!$C$3:$C$29,VLOOKUP(CP$1,$A$7:$B$26,2,0)),""),""),"")</f>
        <v/>
      </c>
      <c r="CQ71" s="83" t="str">
        <f t="shared" ca="1" si="296"/>
        <v/>
      </c>
      <c r="CR71" s="83" t="str">
        <f t="shared" ca="1" si="296"/>
        <v/>
      </c>
      <c r="CS71" s="83" t="str">
        <f t="shared" ca="1" si="296"/>
        <v/>
      </c>
      <c r="CT71" s="83" t="str">
        <f t="shared" ca="1" si="296"/>
        <v/>
      </c>
      <c r="CU71" s="83" t="str">
        <f t="shared" ca="1" si="296"/>
        <v/>
      </c>
      <c r="CV71" s="83" t="str">
        <f t="shared" ca="1" si="296"/>
        <v/>
      </c>
      <c r="CW71" s="83" t="str">
        <f t="shared" ca="1" si="296"/>
        <v/>
      </c>
      <c r="CX71" s="83" t="str">
        <f t="shared" ca="1" si="296"/>
        <v/>
      </c>
      <c r="CY71" s="83" t="str">
        <f t="shared" ca="1" si="296"/>
        <v/>
      </c>
      <c r="CZ71" s="126" t="str">
        <f ca="1">IFERROR(IF(VLOOKUP(CZ$1,$A$7:$C$26,3,0),IF(ISNUMBER(CQ71),SUMIFS('Stats Coachs'!$F$3:$F$29,'Stats Coachs'!$C$3:$C$29,VLOOKUP(CZ$1,$A$7:$B$26,2,0)),""),""),"")</f>
        <v/>
      </c>
      <c r="DA71" s="83" t="str">
        <f t="shared" ca="1" si="297"/>
        <v/>
      </c>
      <c r="DB71" s="83" t="str">
        <f t="shared" ca="1" si="297"/>
        <v/>
      </c>
      <c r="DC71" s="83" t="str">
        <f t="shared" ca="1" si="297"/>
        <v/>
      </c>
      <c r="DD71" s="83" t="str">
        <f t="shared" ca="1" si="297"/>
        <v/>
      </c>
      <c r="DE71" s="83" t="str">
        <f t="shared" ca="1" si="297"/>
        <v/>
      </c>
      <c r="DF71" s="83" t="str">
        <f t="shared" ca="1" si="297"/>
        <v/>
      </c>
      <c r="DG71" s="83" t="str">
        <f t="shared" ca="1" si="297"/>
        <v/>
      </c>
      <c r="DH71" s="83" t="str">
        <f t="shared" ca="1" si="297"/>
        <v/>
      </c>
      <c r="DI71" s="83" t="str">
        <f t="shared" ca="1" si="297"/>
        <v/>
      </c>
      <c r="DJ71" s="126" t="str">
        <f ca="1">IFERROR(IF(VLOOKUP(DJ$1,$A$7:$C$26,3,0),IF(ISNUMBER(DA71),SUMIFS('Stats Coachs'!$F$3:$F$29,'Stats Coachs'!$C$3:$C$29,VLOOKUP(DJ$1,$A$7:$B$26,2,0)),""),""),"")</f>
        <v/>
      </c>
      <c r="DK71" s="83" t="str">
        <f t="shared" ca="1" si="298"/>
        <v/>
      </c>
      <c r="DL71" s="83" t="str">
        <f t="shared" ca="1" si="298"/>
        <v/>
      </c>
      <c r="DM71" s="83" t="str">
        <f t="shared" ca="1" si="298"/>
        <v/>
      </c>
      <c r="DN71" s="83" t="str">
        <f t="shared" ca="1" si="298"/>
        <v/>
      </c>
      <c r="DO71" s="83" t="str">
        <f t="shared" ca="1" si="298"/>
        <v/>
      </c>
      <c r="DP71" s="83" t="str">
        <f t="shared" ca="1" si="298"/>
        <v/>
      </c>
      <c r="DQ71" s="83" t="str">
        <f t="shared" ca="1" si="298"/>
        <v/>
      </c>
      <c r="DR71" s="83" t="str">
        <f t="shared" ca="1" si="298"/>
        <v/>
      </c>
      <c r="DS71" s="83" t="str">
        <f t="shared" ca="1" si="298"/>
        <v/>
      </c>
      <c r="DT71" s="126" t="str">
        <f ca="1">IFERROR(IF(VLOOKUP(DT$1,$A$7:$C$26,3,0),IF(ISNUMBER(DK71),SUMIFS('Stats Coachs'!$F$3:$F$29,'Stats Coachs'!$C$3:$C$29,VLOOKUP(DT$1,$A$7:$B$26,2,0)),""),""),"")</f>
        <v/>
      </c>
      <c r="DU71" s="83" t="str">
        <f t="shared" ca="1" si="299"/>
        <v/>
      </c>
      <c r="DV71" s="83" t="str">
        <f t="shared" ca="1" si="299"/>
        <v/>
      </c>
      <c r="DW71" s="83" t="str">
        <f t="shared" ca="1" si="299"/>
        <v/>
      </c>
      <c r="DX71" s="83" t="str">
        <f t="shared" ca="1" si="299"/>
        <v/>
      </c>
      <c r="DY71" s="83" t="str">
        <f t="shared" ca="1" si="299"/>
        <v/>
      </c>
      <c r="DZ71" s="83" t="str">
        <f t="shared" ca="1" si="299"/>
        <v/>
      </c>
      <c r="EA71" s="83" t="str">
        <f t="shared" ca="1" si="299"/>
        <v/>
      </c>
      <c r="EB71" s="83" t="str">
        <f t="shared" ca="1" si="299"/>
        <v/>
      </c>
      <c r="EC71" s="83" t="str">
        <f t="shared" ca="1" si="299"/>
        <v/>
      </c>
      <c r="ED71" s="126" t="str">
        <f ca="1">IFERROR(IF(VLOOKUP(ED$1,$A$7:$C$26,3,0),IF(ISNUMBER(DU71),SUMIFS('Stats Coachs'!$F$3:$F$29,'Stats Coachs'!$C$3:$C$29,VLOOKUP(ED$1,$A$7:$B$26,2,0)),""),""),"")</f>
        <v/>
      </c>
      <c r="EE71" s="83" t="str">
        <f t="shared" ca="1" si="300"/>
        <v/>
      </c>
      <c r="EF71" s="83" t="str">
        <f t="shared" ca="1" si="300"/>
        <v/>
      </c>
      <c r="EG71" s="83" t="str">
        <f t="shared" ca="1" si="300"/>
        <v/>
      </c>
      <c r="EH71" s="83" t="str">
        <f t="shared" ca="1" si="300"/>
        <v/>
      </c>
      <c r="EI71" s="83" t="str">
        <f t="shared" ca="1" si="300"/>
        <v/>
      </c>
      <c r="EJ71" s="83" t="str">
        <f t="shared" ca="1" si="300"/>
        <v/>
      </c>
      <c r="EK71" s="83" t="str">
        <f t="shared" ca="1" si="300"/>
        <v/>
      </c>
      <c r="EL71" s="83" t="str">
        <f t="shared" ca="1" si="300"/>
        <v/>
      </c>
      <c r="EM71" s="83" t="str">
        <f t="shared" ca="1" si="300"/>
        <v/>
      </c>
      <c r="EN71" s="126" t="str">
        <f ca="1">IFERROR(IF(VLOOKUP(EN$1,$A$7:$C$26,3,0),IF(ISNUMBER(EE71),SUMIFS('Stats Coachs'!$F$3:$F$29,'Stats Coachs'!$C$3:$C$29,VLOOKUP(EN$1,$A$7:$B$26,2,0)),""),""),"")</f>
        <v/>
      </c>
      <c r="EO71" s="83" t="str">
        <f t="shared" ca="1" si="301"/>
        <v/>
      </c>
      <c r="EP71" s="83" t="str">
        <f t="shared" ca="1" si="301"/>
        <v/>
      </c>
      <c r="EQ71" s="83" t="str">
        <f t="shared" ca="1" si="301"/>
        <v/>
      </c>
      <c r="ER71" s="83" t="str">
        <f t="shared" ca="1" si="301"/>
        <v/>
      </c>
      <c r="ES71" s="83" t="str">
        <f t="shared" ca="1" si="301"/>
        <v/>
      </c>
      <c r="ET71" s="83" t="str">
        <f t="shared" ca="1" si="301"/>
        <v/>
      </c>
      <c r="EU71" s="83" t="str">
        <f t="shared" ca="1" si="301"/>
        <v/>
      </c>
      <c r="EV71" s="83" t="str">
        <f t="shared" ca="1" si="301"/>
        <v/>
      </c>
      <c r="EW71" s="83" t="str">
        <f t="shared" ca="1" si="301"/>
        <v/>
      </c>
      <c r="EX71" s="126" t="str">
        <f ca="1">IFERROR(IF(VLOOKUP(EX$1,$A$7:$C$26,3,0),IF(ISNUMBER(EO71),SUMIFS('Stats Coachs'!$F$3:$F$29,'Stats Coachs'!$C$3:$C$29,VLOOKUP(EX$1,$A$7:$B$26,2,0)),""),""),"")</f>
        <v/>
      </c>
      <c r="EY71" s="83" t="str">
        <f t="shared" ca="1" si="302"/>
        <v/>
      </c>
      <c r="EZ71" s="83" t="str">
        <f t="shared" ca="1" si="302"/>
        <v/>
      </c>
      <c r="FA71" s="83" t="str">
        <f t="shared" ca="1" si="302"/>
        <v/>
      </c>
      <c r="FB71" s="83" t="str">
        <f t="shared" ca="1" si="302"/>
        <v/>
      </c>
      <c r="FC71" s="83" t="str">
        <f t="shared" ca="1" si="302"/>
        <v/>
      </c>
      <c r="FD71" s="83" t="str">
        <f t="shared" ca="1" si="302"/>
        <v/>
      </c>
      <c r="FE71" s="83" t="str">
        <f t="shared" ca="1" si="302"/>
        <v/>
      </c>
      <c r="FF71" s="83" t="str">
        <f t="shared" ca="1" si="302"/>
        <v/>
      </c>
      <c r="FG71" s="83" t="str">
        <f t="shared" ca="1" si="302"/>
        <v/>
      </c>
      <c r="FH71" s="126" t="str">
        <f ca="1">IFERROR(IF(VLOOKUP(FH$1,$A$7:$C$26,3,0),IF(ISNUMBER(EY71),SUMIFS('Stats Coachs'!$F$3:$F$29,'Stats Coachs'!$C$3:$C$29,VLOOKUP(FH$1,$A$7:$B$26,2,0)),""),""),"")</f>
        <v/>
      </c>
      <c r="FI71" s="83" t="str">
        <f t="shared" ca="1" si="303"/>
        <v/>
      </c>
      <c r="FJ71" s="83" t="str">
        <f t="shared" ca="1" si="303"/>
        <v/>
      </c>
      <c r="FK71" s="83" t="str">
        <f t="shared" ca="1" si="303"/>
        <v/>
      </c>
      <c r="FL71" s="83" t="str">
        <f t="shared" ca="1" si="303"/>
        <v/>
      </c>
      <c r="FM71" s="83" t="str">
        <f t="shared" ca="1" si="303"/>
        <v/>
      </c>
      <c r="FN71" s="83" t="str">
        <f t="shared" ca="1" si="303"/>
        <v/>
      </c>
      <c r="FO71" s="83" t="str">
        <f t="shared" ca="1" si="303"/>
        <v/>
      </c>
      <c r="FP71" s="83" t="str">
        <f t="shared" ca="1" si="303"/>
        <v/>
      </c>
      <c r="FQ71" s="83" t="str">
        <f t="shared" ca="1" si="303"/>
        <v/>
      </c>
      <c r="FR71" s="126" t="str">
        <f ca="1">IFERROR(IF(VLOOKUP(FR$1,$A$7:$C$26,3,0),IF(ISNUMBER(FI71),SUMIFS('Stats Coachs'!$F$3:$F$29,'Stats Coachs'!$C$3:$C$29,VLOOKUP(FR$1,$A$7:$B$26,2,0)),""),""),"")</f>
        <v/>
      </c>
      <c r="FS71" s="83" t="str">
        <f t="shared" ca="1" si="304"/>
        <v/>
      </c>
      <c r="FT71" s="83" t="str">
        <f t="shared" ca="1" si="304"/>
        <v/>
      </c>
      <c r="FU71" s="83" t="str">
        <f t="shared" ca="1" si="304"/>
        <v/>
      </c>
      <c r="FV71" s="83" t="str">
        <f t="shared" ca="1" si="304"/>
        <v/>
      </c>
      <c r="FW71" s="83" t="str">
        <f t="shared" ca="1" si="304"/>
        <v/>
      </c>
      <c r="FX71" s="83" t="str">
        <f t="shared" ca="1" si="304"/>
        <v/>
      </c>
      <c r="FY71" s="83" t="str">
        <f t="shared" ca="1" si="304"/>
        <v/>
      </c>
      <c r="FZ71" s="83" t="str">
        <f t="shared" ca="1" si="304"/>
        <v/>
      </c>
      <c r="GA71" s="83" t="str">
        <f t="shared" ca="1" si="304"/>
        <v/>
      </c>
      <c r="GB71" s="126" t="str">
        <f ca="1">IFERROR(IF(VLOOKUP(GB$1,$A$7:$C$26,3,0),IF(ISNUMBER(FS71),SUMIFS('Stats Coachs'!$F$3:$F$29,'Stats Coachs'!$C$3:$C$29,VLOOKUP(GB$1,$A$7:$B$26,2,0)),""),""),"")</f>
        <v/>
      </c>
      <c r="GC71" s="83" t="str">
        <f t="shared" ca="1" si="305"/>
        <v/>
      </c>
      <c r="GD71" s="83" t="str">
        <f t="shared" ca="1" si="305"/>
        <v/>
      </c>
      <c r="GE71" s="83" t="str">
        <f t="shared" ca="1" si="305"/>
        <v/>
      </c>
      <c r="GF71" s="83" t="str">
        <f t="shared" ca="1" si="305"/>
        <v/>
      </c>
      <c r="GG71" s="83" t="str">
        <f t="shared" ca="1" si="305"/>
        <v/>
      </c>
      <c r="GH71" s="83" t="str">
        <f t="shared" ca="1" si="305"/>
        <v/>
      </c>
      <c r="GI71" s="83" t="str">
        <f t="shared" ca="1" si="305"/>
        <v/>
      </c>
      <c r="GJ71" s="83" t="str">
        <f t="shared" ca="1" si="305"/>
        <v/>
      </c>
      <c r="GK71" s="83" t="str">
        <f t="shared" ca="1" si="305"/>
        <v/>
      </c>
      <c r="GL71" s="126" t="str">
        <f ca="1">IFERROR(IF(VLOOKUP(GL$1,$A$7:$C$26,3,0),IF(ISNUMBER(GC71),SUMIFS('Stats Coachs'!$F$3:$F$29,'Stats Coachs'!$C$3:$C$29,VLOOKUP(GL$1,$A$7:$B$26,2,0)),""),""),"")</f>
        <v/>
      </c>
      <c r="GM71" s="83" t="str">
        <f t="shared" ca="1" si="306"/>
        <v/>
      </c>
      <c r="GN71" s="83" t="str">
        <f t="shared" ca="1" si="306"/>
        <v/>
      </c>
      <c r="GO71" s="83" t="str">
        <f t="shared" ca="1" si="306"/>
        <v/>
      </c>
      <c r="GP71" s="83" t="str">
        <f t="shared" ca="1" si="306"/>
        <v/>
      </c>
      <c r="GQ71" s="83" t="str">
        <f t="shared" ca="1" si="306"/>
        <v/>
      </c>
      <c r="GR71" s="83" t="str">
        <f t="shared" ca="1" si="306"/>
        <v/>
      </c>
      <c r="GS71" s="83" t="str">
        <f t="shared" ca="1" si="306"/>
        <v/>
      </c>
      <c r="GT71" s="83" t="str">
        <f t="shared" ca="1" si="306"/>
        <v/>
      </c>
      <c r="GU71" s="83" t="str">
        <f t="shared" ca="1" si="306"/>
        <v/>
      </c>
      <c r="GV71" s="126" t="str">
        <f ca="1">IFERROR(IF(VLOOKUP(GV$1,$A$7:$C$26,3,0),IF(ISNUMBER(GM71),SUMIFS('Stats Coachs'!$F$3:$F$29,'Stats Coachs'!$C$3:$C$29,VLOOKUP(GV$1,$A$7:$B$26,2,0)),""),""),"")</f>
        <v/>
      </c>
      <c r="GW71" s="83" t="str">
        <f t="shared" ca="1" si="307"/>
        <v/>
      </c>
      <c r="GX71" s="83" t="str">
        <f t="shared" ca="1" si="307"/>
        <v/>
      </c>
      <c r="GY71" s="83" t="str">
        <f t="shared" ca="1" si="307"/>
        <v/>
      </c>
      <c r="GZ71" s="83" t="str">
        <f t="shared" ca="1" si="307"/>
        <v/>
      </c>
      <c r="HA71" s="83" t="str">
        <f t="shared" ca="1" si="307"/>
        <v/>
      </c>
      <c r="HB71" s="83" t="str">
        <f t="shared" ca="1" si="307"/>
        <v/>
      </c>
      <c r="HC71" s="83" t="str">
        <f t="shared" ca="1" si="307"/>
        <v/>
      </c>
      <c r="HD71" s="83" t="str">
        <f t="shared" ca="1" si="307"/>
        <v/>
      </c>
      <c r="HE71" s="83" t="str">
        <f t="shared" ca="1" si="307"/>
        <v/>
      </c>
      <c r="HF71" s="126" t="str">
        <f ca="1">IFERROR(IF(VLOOKUP(HF$1,$A$7:$C$26,3,0),IF(ISNUMBER(GW71),SUMIFS('Stats Coachs'!$F$3:$F$29,'Stats Coachs'!$C$3:$C$29,VLOOKUP(HF$1,$A$7:$B$26,2,0)),""),""),"")</f>
        <v/>
      </c>
      <c r="HG71" s="83" t="str">
        <f t="shared" ca="1" si="308"/>
        <v/>
      </c>
      <c r="HH71" s="83" t="str">
        <f t="shared" ca="1" si="308"/>
        <v/>
      </c>
      <c r="HI71" s="83" t="str">
        <f t="shared" ca="1" si="308"/>
        <v/>
      </c>
      <c r="HJ71" s="83" t="str">
        <f t="shared" ca="1" si="308"/>
        <v/>
      </c>
      <c r="HK71" s="83" t="str">
        <f t="shared" ca="1" si="308"/>
        <v/>
      </c>
      <c r="HL71" s="83" t="str">
        <f t="shared" ca="1" si="308"/>
        <v/>
      </c>
      <c r="HM71" s="83" t="str">
        <f t="shared" ca="1" si="308"/>
        <v/>
      </c>
      <c r="HN71" s="83" t="str">
        <f t="shared" ca="1" si="308"/>
        <v/>
      </c>
      <c r="HO71" s="83" t="str">
        <f t="shared" ca="1" si="308"/>
        <v/>
      </c>
      <c r="HP71" s="126" t="str">
        <f ca="1">IFERROR(IF(VLOOKUP(HP$1,$A$7:$C$26,3,0),IF(ISNUMBER(HG71),SUMIFS('Stats Coachs'!$F$3:$F$29,'Stats Coachs'!$C$3:$C$29,VLOOKUP(HP$1,$A$7:$B$26,2,0)),""),""),"")</f>
        <v/>
      </c>
      <c r="HQ71" s="83" t="str">
        <f t="shared" ca="1" si="309"/>
        <v/>
      </c>
      <c r="HR71" s="83" t="str">
        <f t="shared" ca="1" si="309"/>
        <v/>
      </c>
      <c r="HS71" s="83" t="str">
        <f t="shared" ca="1" si="309"/>
        <v/>
      </c>
      <c r="HT71" s="83" t="str">
        <f t="shared" ca="1" si="309"/>
        <v/>
      </c>
      <c r="HU71" s="83" t="str">
        <f t="shared" ca="1" si="309"/>
        <v/>
      </c>
      <c r="HV71" s="83" t="str">
        <f t="shared" ca="1" si="309"/>
        <v/>
      </c>
      <c r="HW71" s="83" t="str">
        <f t="shared" ca="1" si="309"/>
        <v/>
      </c>
      <c r="HX71" s="83" t="str">
        <f t="shared" ca="1" si="309"/>
        <v/>
      </c>
      <c r="HY71" s="83" t="str">
        <f t="shared" ca="1" si="309"/>
        <v/>
      </c>
      <c r="HZ71" s="126" t="str">
        <f ca="1">IFERROR(IF(VLOOKUP(HZ$1,$A$7:$C$26,3,0),IF(ISNUMBER(HQ71),SUMIFS('Stats Coachs'!$F$3:$F$29,'Stats Coachs'!$C$3:$C$29,VLOOKUP(HZ$1,$A$7:$B$26,2,0)),""),""),"")</f>
        <v/>
      </c>
      <c r="IA71" s="83" t="str">
        <f t="shared" ca="1" si="310"/>
        <v/>
      </c>
      <c r="IB71" s="83" t="str">
        <f t="shared" ca="1" si="310"/>
        <v/>
      </c>
      <c r="IC71" s="83" t="str">
        <f t="shared" ca="1" si="310"/>
        <v/>
      </c>
      <c r="ID71" s="83" t="str">
        <f t="shared" ca="1" si="310"/>
        <v/>
      </c>
      <c r="IE71" s="83" t="str">
        <f t="shared" ca="1" si="310"/>
        <v/>
      </c>
      <c r="IF71" s="83" t="str">
        <f t="shared" ca="1" si="310"/>
        <v/>
      </c>
      <c r="IG71" s="83" t="str">
        <f t="shared" ca="1" si="310"/>
        <v/>
      </c>
      <c r="IH71" s="83" t="str">
        <f t="shared" ca="1" si="310"/>
        <v/>
      </c>
      <c r="II71" s="83" t="str">
        <f t="shared" ca="1" si="310"/>
        <v/>
      </c>
      <c r="IJ71" s="126" t="str">
        <f ca="1">IFERROR(IF(VLOOKUP(IJ$1,$A$7:$C$26,3,0),IF(ISNUMBER(IA71),SUMIFS('Stats Coachs'!$F$3:$F$29,'Stats Coachs'!$C$3:$C$29,VLOOKUP(IJ$1,$A$7:$B$26,2,0)),""),""),"")</f>
        <v/>
      </c>
    </row>
    <row r="72" spans="5:248" x14ac:dyDescent="0.2">
      <c r="E72" s="83">
        <v>69</v>
      </c>
      <c r="F72" s="86" t="str">
        <f t="shared" ca="1" si="325"/>
        <v>Lorenzo</v>
      </c>
      <c r="G72" s="83">
        <f t="shared" ca="1" si="315"/>
        <v>12</v>
      </c>
      <c r="H72" s="83">
        <f t="shared" ca="1" si="315"/>
        <v>10</v>
      </c>
      <c r="I72" s="83">
        <f t="shared" ca="1" si="315"/>
        <v>2</v>
      </c>
      <c r="J72" s="117">
        <f t="shared" ca="1" si="311"/>
        <v>980</v>
      </c>
      <c r="K72" s="87">
        <f t="shared" ca="1" si="316"/>
        <v>81.5</v>
      </c>
      <c r="L72" s="83">
        <f t="shared" ca="1" si="317"/>
        <v>0</v>
      </c>
      <c r="M72" s="83">
        <f t="shared" ca="1" si="317"/>
        <v>0</v>
      </c>
      <c r="N72" s="83">
        <f t="shared" ca="1" si="317"/>
        <v>0</v>
      </c>
      <c r="O72" s="83">
        <f t="shared" ca="1" si="312"/>
        <v>0</v>
      </c>
      <c r="P72" s="114">
        <f t="shared" ca="1" si="318"/>
        <v>2.7459954233409609E-2</v>
      </c>
      <c r="Q72" s="83">
        <f t="shared" ca="1" si="319"/>
        <v>1</v>
      </c>
      <c r="R72" s="114">
        <f t="shared" ca="1" si="320"/>
        <v>0.6</v>
      </c>
      <c r="T72" s="88">
        <f ca="1">RANK(V72,$V$4:$V$98,0)+COUNTIFS($V$4:$V72,V72)-1</f>
        <v>54</v>
      </c>
      <c r="U72" s="84" t="str">
        <f>Listes!X72</f>
        <v>Max C</v>
      </c>
      <c r="V72" s="89" cm="1">
        <f t="array" aca="1" ref="V72" ca="1">INDEX($W72:$AG72,$C$2)</f>
        <v>31</v>
      </c>
      <c r="W72" s="83">
        <f t="shared" ca="1" si="321"/>
        <v>31</v>
      </c>
      <c r="X72" s="83">
        <f t="shared" ca="1" si="321"/>
        <v>18</v>
      </c>
      <c r="Y72" s="83">
        <f t="shared" ca="1" si="321"/>
        <v>13</v>
      </c>
      <c r="Z72" s="83">
        <f t="shared" ca="1" si="321"/>
        <v>1755</v>
      </c>
      <c r="AA72" s="90">
        <f t="shared" ca="1" si="313"/>
        <v>56.612903225806448</v>
      </c>
      <c r="AB72" s="83">
        <f t="shared" ca="1" si="322"/>
        <v>1</v>
      </c>
      <c r="AC72" s="83">
        <f t="shared" ca="1" si="322"/>
        <v>2</v>
      </c>
      <c r="AD72" s="83">
        <f t="shared" ca="1" si="322"/>
        <v>4</v>
      </c>
      <c r="AE72" s="83">
        <f t="shared" ca="1" si="322"/>
        <v>1</v>
      </c>
      <c r="AF72" s="116">
        <f t="shared" ca="1" si="314"/>
        <v>7.0938215102974822E-2</v>
      </c>
      <c r="AG72" s="85">
        <f t="shared" ca="1" si="323"/>
        <v>2</v>
      </c>
      <c r="AH72" s="126">
        <f t="shared" ca="1" si="324"/>
        <v>45</v>
      </c>
      <c r="AI72" s="83">
        <f t="shared" ca="1" si="290"/>
        <v>16</v>
      </c>
      <c r="AJ72" s="83">
        <f t="shared" ca="1" si="290"/>
        <v>8</v>
      </c>
      <c r="AK72" s="83">
        <f t="shared" ca="1" si="290"/>
        <v>8</v>
      </c>
      <c r="AL72" s="83">
        <f t="shared" ca="1" si="290"/>
        <v>880</v>
      </c>
      <c r="AM72" s="83">
        <f t="shared" ca="1" si="290"/>
        <v>55</v>
      </c>
      <c r="AN72" s="83">
        <f t="shared" ca="1" si="290"/>
        <v>1</v>
      </c>
      <c r="AO72" s="83">
        <f t="shared" ca="1" si="290"/>
        <v>1</v>
      </c>
      <c r="AP72" s="83">
        <f t="shared" ca="1" si="290"/>
        <v>3</v>
      </c>
      <c r="AQ72" s="83">
        <f t="shared" ca="1" si="290"/>
        <v>1</v>
      </c>
      <c r="AR72" s="126">
        <f ca="1">IFERROR(IF(VLOOKUP(AR$1,$A$6:$C$26,3,0),IF(ISNUMBER(AI72),SUMIFS('Stats Coachs'!$F$2:$F$29,'Stats Coachs'!$C$2:$C$29,VLOOKUP(AR$1,$A$6:$B$26,2,0)),""),""),"")</f>
        <v>20</v>
      </c>
      <c r="AS72" s="83">
        <f t="shared" ca="1" si="291"/>
        <v>15</v>
      </c>
      <c r="AT72" s="83">
        <f t="shared" ca="1" si="291"/>
        <v>10</v>
      </c>
      <c r="AU72" s="83">
        <f t="shared" ca="1" si="291"/>
        <v>5</v>
      </c>
      <c r="AV72" s="83">
        <f t="shared" ca="1" si="291"/>
        <v>875</v>
      </c>
      <c r="AW72" s="83">
        <f t="shared" ca="1" si="291"/>
        <v>58.5</v>
      </c>
      <c r="AX72" s="83">
        <f t="shared" ca="1" si="291"/>
        <v>0</v>
      </c>
      <c r="AY72" s="83">
        <f t="shared" ca="1" si="291"/>
        <v>1</v>
      </c>
      <c r="AZ72" s="83">
        <f t="shared" ca="1" si="291"/>
        <v>1</v>
      </c>
      <c r="BA72" s="83">
        <f t="shared" ca="1" si="291"/>
        <v>0</v>
      </c>
      <c r="BB72" s="126">
        <f ca="1">IFERROR(IF(VLOOKUP(BB$1,$A$7:$C$26,3,0),IF(ISNUMBER(AS72),SUMIFS('Stats Coachs'!$F$3:$F$29,'Stats Coachs'!$C$3:$C$29,VLOOKUP(BB$1,$A$7:$B$26,2,0)),""),""),"")</f>
        <v>25</v>
      </c>
      <c r="BC72" s="83" t="str">
        <f t="shared" ca="1" si="292"/>
        <v/>
      </c>
      <c r="BD72" s="83" t="str">
        <f t="shared" ca="1" si="292"/>
        <v/>
      </c>
      <c r="BE72" s="83" t="str">
        <f t="shared" ca="1" si="292"/>
        <v/>
      </c>
      <c r="BF72" s="83" t="str">
        <f t="shared" ca="1" si="292"/>
        <v/>
      </c>
      <c r="BG72" s="83" t="str">
        <f t="shared" ca="1" si="292"/>
        <v/>
      </c>
      <c r="BH72" s="83" t="str">
        <f t="shared" ca="1" si="292"/>
        <v/>
      </c>
      <c r="BI72" s="83" t="str">
        <f t="shared" ca="1" si="292"/>
        <v/>
      </c>
      <c r="BJ72" s="83" t="str">
        <f t="shared" ca="1" si="292"/>
        <v/>
      </c>
      <c r="BK72" s="83" t="str">
        <f t="shared" ca="1" si="292"/>
        <v/>
      </c>
      <c r="BL72" s="126" t="str">
        <f ca="1">IFERROR(IF(VLOOKUP(BL$1,$A$7:$C$26,3,0),IF(ISNUMBER(BC72),SUMIFS('Stats Coachs'!$F$3:$F$29,'Stats Coachs'!$C$3:$C$29,VLOOKUP(BL$1,$A$7:$B$26,2,0)),""),""),"")</f>
        <v/>
      </c>
      <c r="BM72" s="83" t="str">
        <f t="shared" ca="1" si="293"/>
        <v/>
      </c>
      <c r="BN72" s="83" t="str">
        <f t="shared" ca="1" si="293"/>
        <v/>
      </c>
      <c r="BO72" s="83" t="str">
        <f t="shared" ca="1" si="293"/>
        <v/>
      </c>
      <c r="BP72" s="83" t="str">
        <f t="shared" ca="1" si="293"/>
        <v/>
      </c>
      <c r="BQ72" s="83" t="str">
        <f t="shared" ca="1" si="293"/>
        <v/>
      </c>
      <c r="BR72" s="83" t="str">
        <f t="shared" ca="1" si="293"/>
        <v/>
      </c>
      <c r="BS72" s="83" t="str">
        <f t="shared" ca="1" si="293"/>
        <v/>
      </c>
      <c r="BT72" s="83" t="str">
        <f t="shared" ca="1" si="293"/>
        <v/>
      </c>
      <c r="BU72" s="83" t="str">
        <f t="shared" ca="1" si="293"/>
        <v/>
      </c>
      <c r="BV72" s="126" t="str">
        <f ca="1">IFERROR(IF(VLOOKUP(BV$1,$A$7:$C$26,3,0),IF(ISNUMBER(BM72),SUMIFS('Stats Coachs'!$F$3:$F$29,'Stats Coachs'!$C$3:$C$29,VLOOKUP(BV$1,$A$7:$B$26,2,0)),""),""),"")</f>
        <v/>
      </c>
      <c r="BW72" s="83" t="str">
        <f t="shared" ca="1" si="294"/>
        <v/>
      </c>
      <c r="BX72" s="83" t="str">
        <f t="shared" ca="1" si="294"/>
        <v/>
      </c>
      <c r="BY72" s="83" t="str">
        <f t="shared" ca="1" si="294"/>
        <v/>
      </c>
      <c r="BZ72" s="83" t="str">
        <f t="shared" ca="1" si="294"/>
        <v/>
      </c>
      <c r="CA72" s="83" t="str">
        <f t="shared" ca="1" si="294"/>
        <v/>
      </c>
      <c r="CB72" s="83" t="str">
        <f t="shared" ca="1" si="294"/>
        <v/>
      </c>
      <c r="CC72" s="83" t="str">
        <f t="shared" ca="1" si="294"/>
        <v/>
      </c>
      <c r="CD72" s="83" t="str">
        <f t="shared" ca="1" si="294"/>
        <v/>
      </c>
      <c r="CE72" s="83" t="str">
        <f t="shared" ca="1" si="294"/>
        <v/>
      </c>
      <c r="CF72" s="126" t="str">
        <f ca="1">IFERROR(IF(VLOOKUP(CF$1,$A$7:$C$26,3,0),IF(ISNUMBER(BW72),SUMIFS('Stats Coachs'!$F$3:$F$29,'Stats Coachs'!$C$3:$C$29,VLOOKUP(CF$1,$A$7:$B$26,2,0)),""),""),"")</f>
        <v/>
      </c>
      <c r="CG72" s="83" t="str">
        <f t="shared" ca="1" si="295"/>
        <v/>
      </c>
      <c r="CH72" s="83" t="str">
        <f t="shared" ca="1" si="295"/>
        <v/>
      </c>
      <c r="CI72" s="83" t="str">
        <f t="shared" ca="1" si="295"/>
        <v/>
      </c>
      <c r="CJ72" s="83" t="str">
        <f t="shared" ca="1" si="295"/>
        <v/>
      </c>
      <c r="CK72" s="83" t="str">
        <f t="shared" ca="1" si="295"/>
        <v/>
      </c>
      <c r="CL72" s="83" t="str">
        <f t="shared" ca="1" si="295"/>
        <v/>
      </c>
      <c r="CM72" s="83" t="str">
        <f t="shared" ca="1" si="295"/>
        <v/>
      </c>
      <c r="CN72" s="83" t="str">
        <f t="shared" ca="1" si="295"/>
        <v/>
      </c>
      <c r="CO72" s="83" t="str">
        <f t="shared" ca="1" si="295"/>
        <v/>
      </c>
      <c r="CP72" s="126" t="str">
        <f ca="1">IFERROR(IF(VLOOKUP(CP$1,$A$7:$C$26,3,0),IF(ISNUMBER(CG72),SUMIFS('Stats Coachs'!$F$3:$F$29,'Stats Coachs'!$C$3:$C$29,VLOOKUP(CP$1,$A$7:$B$26,2,0)),""),""),"")</f>
        <v/>
      </c>
      <c r="CQ72" s="83" t="str">
        <f t="shared" ca="1" si="296"/>
        <v/>
      </c>
      <c r="CR72" s="83" t="str">
        <f t="shared" ca="1" si="296"/>
        <v/>
      </c>
      <c r="CS72" s="83" t="str">
        <f t="shared" ca="1" si="296"/>
        <v/>
      </c>
      <c r="CT72" s="83" t="str">
        <f t="shared" ca="1" si="296"/>
        <v/>
      </c>
      <c r="CU72" s="83" t="str">
        <f t="shared" ca="1" si="296"/>
        <v/>
      </c>
      <c r="CV72" s="83" t="str">
        <f t="shared" ca="1" si="296"/>
        <v/>
      </c>
      <c r="CW72" s="83" t="str">
        <f t="shared" ca="1" si="296"/>
        <v/>
      </c>
      <c r="CX72" s="83" t="str">
        <f t="shared" ca="1" si="296"/>
        <v/>
      </c>
      <c r="CY72" s="83" t="str">
        <f t="shared" ca="1" si="296"/>
        <v/>
      </c>
      <c r="CZ72" s="126" t="str">
        <f ca="1">IFERROR(IF(VLOOKUP(CZ$1,$A$7:$C$26,3,0),IF(ISNUMBER(CQ72),SUMIFS('Stats Coachs'!$F$3:$F$29,'Stats Coachs'!$C$3:$C$29,VLOOKUP(CZ$1,$A$7:$B$26,2,0)),""),""),"")</f>
        <v/>
      </c>
      <c r="DA72" s="83" t="str">
        <f t="shared" ca="1" si="297"/>
        <v/>
      </c>
      <c r="DB72" s="83" t="str">
        <f t="shared" ca="1" si="297"/>
        <v/>
      </c>
      <c r="DC72" s="83" t="str">
        <f t="shared" ca="1" si="297"/>
        <v/>
      </c>
      <c r="DD72" s="83" t="str">
        <f t="shared" ca="1" si="297"/>
        <v/>
      </c>
      <c r="DE72" s="83" t="str">
        <f t="shared" ca="1" si="297"/>
        <v/>
      </c>
      <c r="DF72" s="83" t="str">
        <f t="shared" ca="1" si="297"/>
        <v/>
      </c>
      <c r="DG72" s="83" t="str">
        <f t="shared" ca="1" si="297"/>
        <v/>
      </c>
      <c r="DH72" s="83" t="str">
        <f t="shared" ca="1" si="297"/>
        <v/>
      </c>
      <c r="DI72" s="83" t="str">
        <f t="shared" ca="1" si="297"/>
        <v/>
      </c>
      <c r="DJ72" s="126" t="str">
        <f ca="1">IFERROR(IF(VLOOKUP(DJ$1,$A$7:$C$26,3,0),IF(ISNUMBER(DA72),SUMIFS('Stats Coachs'!$F$3:$F$29,'Stats Coachs'!$C$3:$C$29,VLOOKUP(DJ$1,$A$7:$B$26,2,0)),""),""),"")</f>
        <v/>
      </c>
      <c r="DK72" s="83" t="str">
        <f t="shared" ca="1" si="298"/>
        <v/>
      </c>
      <c r="DL72" s="83" t="str">
        <f t="shared" ca="1" si="298"/>
        <v/>
      </c>
      <c r="DM72" s="83" t="str">
        <f t="shared" ca="1" si="298"/>
        <v/>
      </c>
      <c r="DN72" s="83" t="str">
        <f t="shared" ca="1" si="298"/>
        <v/>
      </c>
      <c r="DO72" s="83" t="str">
        <f t="shared" ca="1" si="298"/>
        <v/>
      </c>
      <c r="DP72" s="83" t="str">
        <f t="shared" ca="1" si="298"/>
        <v/>
      </c>
      <c r="DQ72" s="83" t="str">
        <f t="shared" ca="1" si="298"/>
        <v/>
      </c>
      <c r="DR72" s="83" t="str">
        <f t="shared" ca="1" si="298"/>
        <v/>
      </c>
      <c r="DS72" s="83" t="str">
        <f t="shared" ca="1" si="298"/>
        <v/>
      </c>
      <c r="DT72" s="126" t="str">
        <f ca="1">IFERROR(IF(VLOOKUP(DT$1,$A$7:$C$26,3,0),IF(ISNUMBER(DK72),SUMIFS('Stats Coachs'!$F$3:$F$29,'Stats Coachs'!$C$3:$C$29,VLOOKUP(DT$1,$A$7:$B$26,2,0)),""),""),"")</f>
        <v/>
      </c>
      <c r="DU72" s="83" t="str">
        <f t="shared" ca="1" si="299"/>
        <v/>
      </c>
      <c r="DV72" s="83" t="str">
        <f t="shared" ca="1" si="299"/>
        <v/>
      </c>
      <c r="DW72" s="83" t="str">
        <f t="shared" ca="1" si="299"/>
        <v/>
      </c>
      <c r="DX72" s="83" t="str">
        <f t="shared" ca="1" si="299"/>
        <v/>
      </c>
      <c r="DY72" s="83" t="str">
        <f t="shared" ca="1" si="299"/>
        <v/>
      </c>
      <c r="DZ72" s="83" t="str">
        <f t="shared" ca="1" si="299"/>
        <v/>
      </c>
      <c r="EA72" s="83" t="str">
        <f t="shared" ca="1" si="299"/>
        <v/>
      </c>
      <c r="EB72" s="83" t="str">
        <f t="shared" ca="1" si="299"/>
        <v/>
      </c>
      <c r="EC72" s="83" t="str">
        <f t="shared" ca="1" si="299"/>
        <v/>
      </c>
      <c r="ED72" s="126" t="str">
        <f ca="1">IFERROR(IF(VLOOKUP(ED$1,$A$7:$C$26,3,0),IF(ISNUMBER(DU72),SUMIFS('Stats Coachs'!$F$3:$F$29,'Stats Coachs'!$C$3:$C$29,VLOOKUP(ED$1,$A$7:$B$26,2,0)),""),""),"")</f>
        <v/>
      </c>
      <c r="EE72" s="83" t="str">
        <f t="shared" ca="1" si="300"/>
        <v/>
      </c>
      <c r="EF72" s="83" t="str">
        <f t="shared" ca="1" si="300"/>
        <v/>
      </c>
      <c r="EG72" s="83" t="str">
        <f t="shared" ca="1" si="300"/>
        <v/>
      </c>
      <c r="EH72" s="83" t="str">
        <f t="shared" ca="1" si="300"/>
        <v/>
      </c>
      <c r="EI72" s="83" t="str">
        <f t="shared" ca="1" si="300"/>
        <v/>
      </c>
      <c r="EJ72" s="83" t="str">
        <f t="shared" ca="1" si="300"/>
        <v/>
      </c>
      <c r="EK72" s="83" t="str">
        <f t="shared" ca="1" si="300"/>
        <v/>
      </c>
      <c r="EL72" s="83" t="str">
        <f t="shared" ca="1" si="300"/>
        <v/>
      </c>
      <c r="EM72" s="83" t="str">
        <f t="shared" ca="1" si="300"/>
        <v/>
      </c>
      <c r="EN72" s="126" t="str">
        <f ca="1">IFERROR(IF(VLOOKUP(EN$1,$A$7:$C$26,3,0),IF(ISNUMBER(EE72),SUMIFS('Stats Coachs'!$F$3:$F$29,'Stats Coachs'!$C$3:$C$29,VLOOKUP(EN$1,$A$7:$B$26,2,0)),""),""),"")</f>
        <v/>
      </c>
      <c r="EO72" s="83" t="str">
        <f t="shared" ca="1" si="301"/>
        <v/>
      </c>
      <c r="EP72" s="83" t="str">
        <f t="shared" ca="1" si="301"/>
        <v/>
      </c>
      <c r="EQ72" s="83" t="str">
        <f t="shared" ca="1" si="301"/>
        <v/>
      </c>
      <c r="ER72" s="83" t="str">
        <f t="shared" ca="1" si="301"/>
        <v/>
      </c>
      <c r="ES72" s="83" t="str">
        <f t="shared" ca="1" si="301"/>
        <v/>
      </c>
      <c r="ET72" s="83" t="str">
        <f t="shared" ca="1" si="301"/>
        <v/>
      </c>
      <c r="EU72" s="83" t="str">
        <f t="shared" ca="1" si="301"/>
        <v/>
      </c>
      <c r="EV72" s="83" t="str">
        <f t="shared" ca="1" si="301"/>
        <v/>
      </c>
      <c r="EW72" s="83" t="str">
        <f t="shared" ca="1" si="301"/>
        <v/>
      </c>
      <c r="EX72" s="126" t="str">
        <f ca="1">IFERROR(IF(VLOOKUP(EX$1,$A$7:$C$26,3,0),IF(ISNUMBER(EO72),SUMIFS('Stats Coachs'!$F$3:$F$29,'Stats Coachs'!$C$3:$C$29,VLOOKUP(EX$1,$A$7:$B$26,2,0)),""),""),"")</f>
        <v/>
      </c>
      <c r="EY72" s="83" t="str">
        <f t="shared" ca="1" si="302"/>
        <v/>
      </c>
      <c r="EZ72" s="83" t="str">
        <f t="shared" ca="1" si="302"/>
        <v/>
      </c>
      <c r="FA72" s="83" t="str">
        <f t="shared" ca="1" si="302"/>
        <v/>
      </c>
      <c r="FB72" s="83" t="str">
        <f t="shared" ca="1" si="302"/>
        <v/>
      </c>
      <c r="FC72" s="83" t="str">
        <f t="shared" ca="1" si="302"/>
        <v/>
      </c>
      <c r="FD72" s="83" t="str">
        <f t="shared" ca="1" si="302"/>
        <v/>
      </c>
      <c r="FE72" s="83" t="str">
        <f t="shared" ca="1" si="302"/>
        <v/>
      </c>
      <c r="FF72" s="83" t="str">
        <f t="shared" ca="1" si="302"/>
        <v/>
      </c>
      <c r="FG72" s="83" t="str">
        <f t="shared" ca="1" si="302"/>
        <v/>
      </c>
      <c r="FH72" s="126" t="str">
        <f ca="1">IFERROR(IF(VLOOKUP(FH$1,$A$7:$C$26,3,0),IF(ISNUMBER(EY72),SUMIFS('Stats Coachs'!$F$3:$F$29,'Stats Coachs'!$C$3:$C$29,VLOOKUP(FH$1,$A$7:$B$26,2,0)),""),""),"")</f>
        <v/>
      </c>
      <c r="FI72" s="83" t="str">
        <f t="shared" ca="1" si="303"/>
        <v/>
      </c>
      <c r="FJ72" s="83" t="str">
        <f t="shared" ca="1" si="303"/>
        <v/>
      </c>
      <c r="FK72" s="83" t="str">
        <f t="shared" ca="1" si="303"/>
        <v/>
      </c>
      <c r="FL72" s="83" t="str">
        <f t="shared" ca="1" si="303"/>
        <v/>
      </c>
      <c r="FM72" s="83" t="str">
        <f t="shared" ca="1" si="303"/>
        <v/>
      </c>
      <c r="FN72" s="83" t="str">
        <f t="shared" ca="1" si="303"/>
        <v/>
      </c>
      <c r="FO72" s="83" t="str">
        <f t="shared" ca="1" si="303"/>
        <v/>
      </c>
      <c r="FP72" s="83" t="str">
        <f t="shared" ca="1" si="303"/>
        <v/>
      </c>
      <c r="FQ72" s="83" t="str">
        <f t="shared" ca="1" si="303"/>
        <v/>
      </c>
      <c r="FR72" s="126" t="str">
        <f ca="1">IFERROR(IF(VLOOKUP(FR$1,$A$7:$C$26,3,0),IF(ISNUMBER(FI72),SUMIFS('Stats Coachs'!$F$3:$F$29,'Stats Coachs'!$C$3:$C$29,VLOOKUP(FR$1,$A$7:$B$26,2,0)),""),""),"")</f>
        <v/>
      </c>
      <c r="FS72" s="83" t="str">
        <f t="shared" ca="1" si="304"/>
        <v/>
      </c>
      <c r="FT72" s="83" t="str">
        <f t="shared" ca="1" si="304"/>
        <v/>
      </c>
      <c r="FU72" s="83" t="str">
        <f t="shared" ca="1" si="304"/>
        <v/>
      </c>
      <c r="FV72" s="83" t="str">
        <f t="shared" ca="1" si="304"/>
        <v/>
      </c>
      <c r="FW72" s="83" t="str">
        <f t="shared" ca="1" si="304"/>
        <v/>
      </c>
      <c r="FX72" s="83" t="str">
        <f t="shared" ca="1" si="304"/>
        <v/>
      </c>
      <c r="FY72" s="83" t="str">
        <f t="shared" ca="1" si="304"/>
        <v/>
      </c>
      <c r="FZ72" s="83" t="str">
        <f t="shared" ca="1" si="304"/>
        <v/>
      </c>
      <c r="GA72" s="83" t="str">
        <f t="shared" ca="1" si="304"/>
        <v/>
      </c>
      <c r="GB72" s="126" t="str">
        <f ca="1">IFERROR(IF(VLOOKUP(GB$1,$A$7:$C$26,3,0),IF(ISNUMBER(FS72),SUMIFS('Stats Coachs'!$F$3:$F$29,'Stats Coachs'!$C$3:$C$29,VLOOKUP(GB$1,$A$7:$B$26,2,0)),""),""),"")</f>
        <v/>
      </c>
      <c r="GC72" s="83" t="str">
        <f t="shared" ca="1" si="305"/>
        <v/>
      </c>
      <c r="GD72" s="83" t="str">
        <f t="shared" ca="1" si="305"/>
        <v/>
      </c>
      <c r="GE72" s="83" t="str">
        <f t="shared" ca="1" si="305"/>
        <v/>
      </c>
      <c r="GF72" s="83" t="str">
        <f t="shared" ca="1" si="305"/>
        <v/>
      </c>
      <c r="GG72" s="83" t="str">
        <f t="shared" ca="1" si="305"/>
        <v/>
      </c>
      <c r="GH72" s="83" t="str">
        <f t="shared" ca="1" si="305"/>
        <v/>
      </c>
      <c r="GI72" s="83" t="str">
        <f t="shared" ca="1" si="305"/>
        <v/>
      </c>
      <c r="GJ72" s="83" t="str">
        <f t="shared" ca="1" si="305"/>
        <v/>
      </c>
      <c r="GK72" s="83" t="str">
        <f t="shared" ca="1" si="305"/>
        <v/>
      </c>
      <c r="GL72" s="126" t="str">
        <f ca="1">IFERROR(IF(VLOOKUP(GL$1,$A$7:$C$26,3,0),IF(ISNUMBER(GC72),SUMIFS('Stats Coachs'!$F$3:$F$29,'Stats Coachs'!$C$3:$C$29,VLOOKUP(GL$1,$A$7:$B$26,2,0)),""),""),"")</f>
        <v/>
      </c>
      <c r="GM72" s="83" t="str">
        <f t="shared" ca="1" si="306"/>
        <v/>
      </c>
      <c r="GN72" s="83" t="str">
        <f t="shared" ca="1" si="306"/>
        <v/>
      </c>
      <c r="GO72" s="83" t="str">
        <f t="shared" ca="1" si="306"/>
        <v/>
      </c>
      <c r="GP72" s="83" t="str">
        <f t="shared" ca="1" si="306"/>
        <v/>
      </c>
      <c r="GQ72" s="83" t="str">
        <f t="shared" ca="1" si="306"/>
        <v/>
      </c>
      <c r="GR72" s="83" t="str">
        <f t="shared" ca="1" si="306"/>
        <v/>
      </c>
      <c r="GS72" s="83" t="str">
        <f t="shared" ca="1" si="306"/>
        <v/>
      </c>
      <c r="GT72" s="83" t="str">
        <f t="shared" ca="1" si="306"/>
        <v/>
      </c>
      <c r="GU72" s="83" t="str">
        <f t="shared" ca="1" si="306"/>
        <v/>
      </c>
      <c r="GV72" s="126" t="str">
        <f ca="1">IFERROR(IF(VLOOKUP(GV$1,$A$7:$C$26,3,0),IF(ISNUMBER(GM72),SUMIFS('Stats Coachs'!$F$3:$F$29,'Stats Coachs'!$C$3:$C$29,VLOOKUP(GV$1,$A$7:$B$26,2,0)),""),""),"")</f>
        <v/>
      </c>
      <c r="GW72" s="83" t="str">
        <f t="shared" ca="1" si="307"/>
        <v/>
      </c>
      <c r="GX72" s="83" t="str">
        <f t="shared" ca="1" si="307"/>
        <v/>
      </c>
      <c r="GY72" s="83" t="str">
        <f t="shared" ca="1" si="307"/>
        <v/>
      </c>
      <c r="GZ72" s="83" t="str">
        <f t="shared" ca="1" si="307"/>
        <v/>
      </c>
      <c r="HA72" s="83" t="str">
        <f t="shared" ca="1" si="307"/>
        <v/>
      </c>
      <c r="HB72" s="83" t="str">
        <f t="shared" ca="1" si="307"/>
        <v/>
      </c>
      <c r="HC72" s="83" t="str">
        <f t="shared" ca="1" si="307"/>
        <v/>
      </c>
      <c r="HD72" s="83" t="str">
        <f t="shared" ca="1" si="307"/>
        <v/>
      </c>
      <c r="HE72" s="83" t="str">
        <f t="shared" ca="1" si="307"/>
        <v/>
      </c>
      <c r="HF72" s="126" t="str">
        <f ca="1">IFERROR(IF(VLOOKUP(HF$1,$A$7:$C$26,3,0),IF(ISNUMBER(GW72),SUMIFS('Stats Coachs'!$F$3:$F$29,'Stats Coachs'!$C$3:$C$29,VLOOKUP(HF$1,$A$7:$B$26,2,0)),""),""),"")</f>
        <v/>
      </c>
      <c r="HG72" s="83" t="str">
        <f t="shared" ca="1" si="308"/>
        <v/>
      </c>
      <c r="HH72" s="83" t="str">
        <f t="shared" ca="1" si="308"/>
        <v/>
      </c>
      <c r="HI72" s="83" t="str">
        <f t="shared" ca="1" si="308"/>
        <v/>
      </c>
      <c r="HJ72" s="83" t="str">
        <f t="shared" ca="1" si="308"/>
        <v/>
      </c>
      <c r="HK72" s="83" t="str">
        <f t="shared" ca="1" si="308"/>
        <v/>
      </c>
      <c r="HL72" s="83" t="str">
        <f t="shared" ca="1" si="308"/>
        <v/>
      </c>
      <c r="HM72" s="83" t="str">
        <f t="shared" ca="1" si="308"/>
        <v/>
      </c>
      <c r="HN72" s="83" t="str">
        <f t="shared" ca="1" si="308"/>
        <v/>
      </c>
      <c r="HO72" s="83" t="str">
        <f t="shared" ca="1" si="308"/>
        <v/>
      </c>
      <c r="HP72" s="126" t="str">
        <f ca="1">IFERROR(IF(VLOOKUP(HP$1,$A$7:$C$26,3,0),IF(ISNUMBER(HG72),SUMIFS('Stats Coachs'!$F$3:$F$29,'Stats Coachs'!$C$3:$C$29,VLOOKUP(HP$1,$A$7:$B$26,2,0)),""),""),"")</f>
        <v/>
      </c>
      <c r="HQ72" s="83" t="str">
        <f t="shared" ca="1" si="309"/>
        <v/>
      </c>
      <c r="HR72" s="83" t="str">
        <f t="shared" ca="1" si="309"/>
        <v/>
      </c>
      <c r="HS72" s="83" t="str">
        <f t="shared" ca="1" si="309"/>
        <v/>
      </c>
      <c r="HT72" s="83" t="str">
        <f t="shared" ca="1" si="309"/>
        <v/>
      </c>
      <c r="HU72" s="83" t="str">
        <f t="shared" ca="1" si="309"/>
        <v/>
      </c>
      <c r="HV72" s="83" t="str">
        <f t="shared" ca="1" si="309"/>
        <v/>
      </c>
      <c r="HW72" s="83" t="str">
        <f t="shared" ca="1" si="309"/>
        <v/>
      </c>
      <c r="HX72" s="83" t="str">
        <f t="shared" ca="1" si="309"/>
        <v/>
      </c>
      <c r="HY72" s="83" t="str">
        <f t="shared" ca="1" si="309"/>
        <v/>
      </c>
      <c r="HZ72" s="126" t="str">
        <f ca="1">IFERROR(IF(VLOOKUP(HZ$1,$A$7:$C$26,3,0),IF(ISNUMBER(HQ72),SUMIFS('Stats Coachs'!$F$3:$F$29,'Stats Coachs'!$C$3:$C$29,VLOOKUP(HZ$1,$A$7:$B$26,2,0)),""),""),"")</f>
        <v/>
      </c>
      <c r="IA72" s="83" t="str">
        <f t="shared" ca="1" si="310"/>
        <v/>
      </c>
      <c r="IB72" s="83" t="str">
        <f t="shared" ca="1" si="310"/>
        <v/>
      </c>
      <c r="IC72" s="83" t="str">
        <f t="shared" ca="1" si="310"/>
        <v/>
      </c>
      <c r="ID72" s="83" t="str">
        <f t="shared" ca="1" si="310"/>
        <v/>
      </c>
      <c r="IE72" s="83" t="str">
        <f t="shared" ca="1" si="310"/>
        <v/>
      </c>
      <c r="IF72" s="83" t="str">
        <f t="shared" ca="1" si="310"/>
        <v/>
      </c>
      <c r="IG72" s="83" t="str">
        <f t="shared" ca="1" si="310"/>
        <v/>
      </c>
      <c r="IH72" s="83" t="str">
        <f t="shared" ca="1" si="310"/>
        <v/>
      </c>
      <c r="II72" s="83" t="str">
        <f t="shared" ca="1" si="310"/>
        <v/>
      </c>
      <c r="IJ72" s="126" t="str">
        <f ca="1">IFERROR(IF(VLOOKUP(IJ$1,$A$7:$C$26,3,0),IF(ISNUMBER(IA72),SUMIFS('Stats Coachs'!$F$3:$F$29,'Stats Coachs'!$C$3:$C$29,VLOOKUP(IJ$1,$A$7:$B$26,2,0)),""),""),"")</f>
        <v/>
      </c>
    </row>
    <row r="73" spans="5:248" x14ac:dyDescent="0.2">
      <c r="E73" s="83">
        <v>70</v>
      </c>
      <c r="F73" s="86" t="str">
        <f t="shared" ca="1" si="325"/>
        <v xml:space="preserve">Jeff </v>
      </c>
      <c r="G73" s="83">
        <f t="shared" ca="1" si="315"/>
        <v>11</v>
      </c>
      <c r="H73" s="83">
        <f t="shared" ca="1" si="315"/>
        <v>10</v>
      </c>
      <c r="I73" s="83">
        <f t="shared" ca="1" si="315"/>
        <v>1</v>
      </c>
      <c r="J73" s="117">
        <f t="shared" ca="1" si="311"/>
        <v>845</v>
      </c>
      <c r="K73" s="87">
        <f t="shared" ca="1" si="316"/>
        <v>77</v>
      </c>
      <c r="L73" s="83">
        <f t="shared" ca="1" si="317"/>
        <v>0</v>
      </c>
      <c r="M73" s="83">
        <f t="shared" ca="1" si="317"/>
        <v>0</v>
      </c>
      <c r="N73" s="83">
        <f t="shared" ca="1" si="317"/>
        <v>3</v>
      </c>
      <c r="O73" s="83">
        <f t="shared" ca="1" si="312"/>
        <v>0</v>
      </c>
      <c r="P73" s="114">
        <f t="shared" ca="1" si="318"/>
        <v>2.5171624713958809E-2</v>
      </c>
      <c r="Q73" s="83">
        <f t="shared" ca="1" si="319"/>
        <v>1</v>
      </c>
      <c r="R73" s="114">
        <f t="shared" ca="1" si="320"/>
        <v>0.44</v>
      </c>
      <c r="T73" s="88">
        <f ca="1">RANK(V73,$V$4:$V$98,0)+COUNTIFS($V$4:$V73,V73)-1</f>
        <v>73</v>
      </c>
      <c r="U73" s="84" t="str">
        <f>Listes!X73</f>
        <v>Maxime</v>
      </c>
      <c r="V73" s="89" cm="1">
        <f t="array" aca="1" ref="V73" ca="1">INDEX($W73:$AG73,$C$2)</f>
        <v>10</v>
      </c>
      <c r="W73" s="83">
        <f t="shared" ca="1" si="321"/>
        <v>10</v>
      </c>
      <c r="X73" s="83">
        <f t="shared" ca="1" si="321"/>
        <v>8</v>
      </c>
      <c r="Y73" s="83">
        <f t="shared" ca="1" si="321"/>
        <v>2</v>
      </c>
      <c r="Z73" s="83">
        <f t="shared" ca="1" si="321"/>
        <v>790</v>
      </c>
      <c r="AA73" s="90">
        <f t="shared" ca="1" si="313"/>
        <v>79</v>
      </c>
      <c r="AB73" s="83">
        <f t="shared" ca="1" si="322"/>
        <v>3</v>
      </c>
      <c r="AC73" s="83">
        <f t="shared" ca="1" si="322"/>
        <v>2</v>
      </c>
      <c r="AD73" s="83">
        <f t="shared" ca="1" si="322"/>
        <v>0</v>
      </c>
      <c r="AE73" s="83">
        <f t="shared" ca="1" si="322"/>
        <v>0</v>
      </c>
      <c r="AF73" s="116">
        <f t="shared" ca="1" si="314"/>
        <v>2.2883295194508008E-2</v>
      </c>
      <c r="AG73" s="85">
        <f t="shared" ca="1" si="323"/>
        <v>2</v>
      </c>
      <c r="AH73" s="126">
        <f t="shared" ca="1" si="324"/>
        <v>33</v>
      </c>
      <c r="AI73" s="83" t="str">
        <f t="shared" ca="1" si="290"/>
        <v/>
      </c>
      <c r="AJ73" s="83" t="str">
        <f t="shared" ca="1" si="290"/>
        <v/>
      </c>
      <c r="AK73" s="83" t="str">
        <f t="shared" ca="1" si="290"/>
        <v/>
      </c>
      <c r="AL73" s="83" t="str">
        <f t="shared" ca="1" si="290"/>
        <v/>
      </c>
      <c r="AM73" s="83" t="str">
        <f t="shared" ca="1" si="290"/>
        <v/>
      </c>
      <c r="AN73" s="83" t="str">
        <f t="shared" ca="1" si="290"/>
        <v/>
      </c>
      <c r="AO73" s="83" t="str">
        <f t="shared" ca="1" si="290"/>
        <v/>
      </c>
      <c r="AP73" s="83" t="str">
        <f t="shared" ca="1" si="290"/>
        <v/>
      </c>
      <c r="AQ73" s="83" t="str">
        <f t="shared" ca="1" si="290"/>
        <v/>
      </c>
      <c r="AR73" s="126" t="str">
        <f ca="1">IFERROR(IF(VLOOKUP(AR$1,$A$6:$C$26,3,0),IF(ISNUMBER(AI73),SUMIFS('Stats Coachs'!$F$2:$F$29,'Stats Coachs'!$C$2:$C$29,VLOOKUP(AR$1,$A$6:$B$26,2,0)),""),""),"")</f>
        <v/>
      </c>
      <c r="AS73" s="83" t="str">
        <f t="shared" ca="1" si="291"/>
        <v/>
      </c>
      <c r="AT73" s="83" t="str">
        <f t="shared" ca="1" si="291"/>
        <v/>
      </c>
      <c r="AU73" s="83" t="str">
        <f t="shared" ca="1" si="291"/>
        <v/>
      </c>
      <c r="AV73" s="83" t="str">
        <f t="shared" ca="1" si="291"/>
        <v/>
      </c>
      <c r="AW73" s="83" t="str">
        <f t="shared" ca="1" si="291"/>
        <v/>
      </c>
      <c r="AX73" s="83" t="str">
        <f t="shared" ca="1" si="291"/>
        <v/>
      </c>
      <c r="AY73" s="83" t="str">
        <f t="shared" ca="1" si="291"/>
        <v/>
      </c>
      <c r="AZ73" s="83" t="str">
        <f t="shared" ca="1" si="291"/>
        <v/>
      </c>
      <c r="BA73" s="83" t="str">
        <f t="shared" ca="1" si="291"/>
        <v/>
      </c>
      <c r="BB73" s="126" t="str">
        <f ca="1">IFERROR(IF(VLOOKUP(BB$1,$A$7:$C$26,3,0),IF(ISNUMBER(AS73),SUMIFS('Stats Coachs'!$F$3:$F$29,'Stats Coachs'!$C$3:$C$29,VLOOKUP(BB$1,$A$7:$B$26,2,0)),""),""),"")</f>
        <v/>
      </c>
      <c r="BC73" s="83" t="str">
        <f t="shared" ca="1" si="292"/>
        <v/>
      </c>
      <c r="BD73" s="83" t="str">
        <f t="shared" ca="1" si="292"/>
        <v/>
      </c>
      <c r="BE73" s="83" t="str">
        <f t="shared" ca="1" si="292"/>
        <v/>
      </c>
      <c r="BF73" s="83" t="str">
        <f t="shared" ca="1" si="292"/>
        <v/>
      </c>
      <c r="BG73" s="83" t="str">
        <f t="shared" ca="1" si="292"/>
        <v/>
      </c>
      <c r="BH73" s="83" t="str">
        <f t="shared" ca="1" si="292"/>
        <v/>
      </c>
      <c r="BI73" s="83" t="str">
        <f t="shared" ca="1" si="292"/>
        <v/>
      </c>
      <c r="BJ73" s="83" t="str">
        <f t="shared" ca="1" si="292"/>
        <v/>
      </c>
      <c r="BK73" s="83" t="str">
        <f t="shared" ca="1" si="292"/>
        <v/>
      </c>
      <c r="BL73" s="126" t="str">
        <f ca="1">IFERROR(IF(VLOOKUP(BL$1,$A$7:$C$26,3,0),IF(ISNUMBER(BC73),SUMIFS('Stats Coachs'!$F$3:$F$29,'Stats Coachs'!$C$3:$C$29,VLOOKUP(BL$1,$A$7:$B$26,2,0)),""),""),"")</f>
        <v/>
      </c>
      <c r="BM73" s="83" t="str">
        <f t="shared" ca="1" si="293"/>
        <v/>
      </c>
      <c r="BN73" s="83" t="str">
        <f t="shared" ca="1" si="293"/>
        <v/>
      </c>
      <c r="BO73" s="83" t="str">
        <f t="shared" ca="1" si="293"/>
        <v/>
      </c>
      <c r="BP73" s="83" t="str">
        <f t="shared" ca="1" si="293"/>
        <v/>
      </c>
      <c r="BQ73" s="83" t="str">
        <f t="shared" ca="1" si="293"/>
        <v/>
      </c>
      <c r="BR73" s="83" t="str">
        <f t="shared" ca="1" si="293"/>
        <v/>
      </c>
      <c r="BS73" s="83" t="str">
        <f t="shared" ca="1" si="293"/>
        <v/>
      </c>
      <c r="BT73" s="83" t="str">
        <f t="shared" ca="1" si="293"/>
        <v/>
      </c>
      <c r="BU73" s="83" t="str">
        <f t="shared" ca="1" si="293"/>
        <v/>
      </c>
      <c r="BV73" s="126" t="str">
        <f ca="1">IFERROR(IF(VLOOKUP(BV$1,$A$7:$C$26,3,0),IF(ISNUMBER(BM73),SUMIFS('Stats Coachs'!$F$3:$F$29,'Stats Coachs'!$C$3:$C$29,VLOOKUP(BV$1,$A$7:$B$26,2,0)),""),""),"")</f>
        <v/>
      </c>
      <c r="BW73" s="83" t="str">
        <f t="shared" ca="1" si="294"/>
        <v/>
      </c>
      <c r="BX73" s="83" t="str">
        <f t="shared" ca="1" si="294"/>
        <v/>
      </c>
      <c r="BY73" s="83" t="str">
        <f t="shared" ca="1" si="294"/>
        <v/>
      </c>
      <c r="BZ73" s="83" t="str">
        <f t="shared" ca="1" si="294"/>
        <v/>
      </c>
      <c r="CA73" s="83" t="str">
        <f t="shared" ca="1" si="294"/>
        <v/>
      </c>
      <c r="CB73" s="83" t="str">
        <f t="shared" ca="1" si="294"/>
        <v/>
      </c>
      <c r="CC73" s="83" t="str">
        <f t="shared" ca="1" si="294"/>
        <v/>
      </c>
      <c r="CD73" s="83" t="str">
        <f t="shared" ca="1" si="294"/>
        <v/>
      </c>
      <c r="CE73" s="83" t="str">
        <f t="shared" ca="1" si="294"/>
        <v/>
      </c>
      <c r="CF73" s="126" t="str">
        <f ca="1">IFERROR(IF(VLOOKUP(CF$1,$A$7:$C$26,3,0),IF(ISNUMBER(BW73),SUMIFS('Stats Coachs'!$F$3:$F$29,'Stats Coachs'!$C$3:$C$29,VLOOKUP(CF$1,$A$7:$B$26,2,0)),""),""),"")</f>
        <v/>
      </c>
      <c r="CG73" s="83" t="str">
        <f t="shared" ca="1" si="295"/>
        <v/>
      </c>
      <c r="CH73" s="83" t="str">
        <f t="shared" ca="1" si="295"/>
        <v/>
      </c>
      <c r="CI73" s="83" t="str">
        <f t="shared" ca="1" si="295"/>
        <v/>
      </c>
      <c r="CJ73" s="83" t="str">
        <f t="shared" ca="1" si="295"/>
        <v/>
      </c>
      <c r="CK73" s="83" t="str">
        <f t="shared" ca="1" si="295"/>
        <v/>
      </c>
      <c r="CL73" s="83" t="str">
        <f t="shared" ca="1" si="295"/>
        <v/>
      </c>
      <c r="CM73" s="83" t="str">
        <f t="shared" ca="1" si="295"/>
        <v/>
      </c>
      <c r="CN73" s="83" t="str">
        <f t="shared" ca="1" si="295"/>
        <v/>
      </c>
      <c r="CO73" s="83" t="str">
        <f t="shared" ca="1" si="295"/>
        <v/>
      </c>
      <c r="CP73" s="126" t="str">
        <f ca="1">IFERROR(IF(VLOOKUP(CP$1,$A$7:$C$26,3,0),IF(ISNUMBER(CG73),SUMIFS('Stats Coachs'!$F$3:$F$29,'Stats Coachs'!$C$3:$C$29,VLOOKUP(CP$1,$A$7:$B$26,2,0)),""),""),"")</f>
        <v/>
      </c>
      <c r="CQ73" s="83">
        <f t="shared" ca="1" si="296"/>
        <v>8</v>
      </c>
      <c r="CR73" s="83">
        <f t="shared" ca="1" si="296"/>
        <v>6</v>
      </c>
      <c r="CS73" s="83">
        <f t="shared" ca="1" si="296"/>
        <v>2</v>
      </c>
      <c r="CT73" s="83">
        <f t="shared" ca="1" si="296"/>
        <v>610</v>
      </c>
      <c r="CU73" s="83">
        <f t="shared" ca="1" si="296"/>
        <v>76.5</v>
      </c>
      <c r="CV73" s="83">
        <f t="shared" ca="1" si="296"/>
        <v>3</v>
      </c>
      <c r="CW73" s="83">
        <f t="shared" ca="1" si="296"/>
        <v>2</v>
      </c>
      <c r="CX73" s="83">
        <f t="shared" ca="1" si="296"/>
        <v>0</v>
      </c>
      <c r="CY73" s="83">
        <f t="shared" ca="1" si="296"/>
        <v>0</v>
      </c>
      <c r="CZ73" s="126">
        <f ca="1">IFERROR(IF(VLOOKUP(CZ$1,$A$7:$C$26,3,0),IF(ISNUMBER(CQ73),SUMIFS('Stats Coachs'!$F$3:$F$29,'Stats Coachs'!$C$3:$C$29,VLOOKUP(CZ$1,$A$7:$B$26,2,0)),""),""),"")</f>
        <v>13</v>
      </c>
      <c r="DA73" s="83" t="str">
        <f t="shared" ca="1" si="297"/>
        <v/>
      </c>
      <c r="DB73" s="83" t="str">
        <f t="shared" ca="1" si="297"/>
        <v/>
      </c>
      <c r="DC73" s="83" t="str">
        <f t="shared" ca="1" si="297"/>
        <v/>
      </c>
      <c r="DD73" s="83" t="str">
        <f t="shared" ca="1" si="297"/>
        <v/>
      </c>
      <c r="DE73" s="83" t="str">
        <f t="shared" ca="1" si="297"/>
        <v/>
      </c>
      <c r="DF73" s="83" t="str">
        <f t="shared" ca="1" si="297"/>
        <v/>
      </c>
      <c r="DG73" s="83" t="str">
        <f t="shared" ca="1" si="297"/>
        <v/>
      </c>
      <c r="DH73" s="83" t="str">
        <f t="shared" ca="1" si="297"/>
        <v/>
      </c>
      <c r="DI73" s="83" t="str">
        <f t="shared" ca="1" si="297"/>
        <v/>
      </c>
      <c r="DJ73" s="126" t="str">
        <f ca="1">IFERROR(IF(VLOOKUP(DJ$1,$A$7:$C$26,3,0),IF(ISNUMBER(DA73),SUMIFS('Stats Coachs'!$F$3:$F$29,'Stats Coachs'!$C$3:$C$29,VLOOKUP(DJ$1,$A$7:$B$26,2,0)),""),""),"")</f>
        <v/>
      </c>
      <c r="DK73" s="83" t="str">
        <f t="shared" ca="1" si="298"/>
        <v/>
      </c>
      <c r="DL73" s="83" t="str">
        <f t="shared" ca="1" si="298"/>
        <v/>
      </c>
      <c r="DM73" s="83" t="str">
        <f t="shared" ca="1" si="298"/>
        <v/>
      </c>
      <c r="DN73" s="83" t="str">
        <f t="shared" ca="1" si="298"/>
        <v/>
      </c>
      <c r="DO73" s="83" t="str">
        <f t="shared" ca="1" si="298"/>
        <v/>
      </c>
      <c r="DP73" s="83" t="str">
        <f t="shared" ca="1" si="298"/>
        <v/>
      </c>
      <c r="DQ73" s="83" t="str">
        <f t="shared" ca="1" si="298"/>
        <v/>
      </c>
      <c r="DR73" s="83" t="str">
        <f t="shared" ca="1" si="298"/>
        <v/>
      </c>
      <c r="DS73" s="83" t="str">
        <f t="shared" ca="1" si="298"/>
        <v/>
      </c>
      <c r="DT73" s="126" t="str">
        <f ca="1">IFERROR(IF(VLOOKUP(DT$1,$A$7:$C$26,3,0),IF(ISNUMBER(DK73),SUMIFS('Stats Coachs'!$F$3:$F$29,'Stats Coachs'!$C$3:$C$29,VLOOKUP(DT$1,$A$7:$B$26,2,0)),""),""),"")</f>
        <v/>
      </c>
      <c r="DU73" s="83" t="str">
        <f t="shared" ca="1" si="299"/>
        <v/>
      </c>
      <c r="DV73" s="83" t="str">
        <f t="shared" ca="1" si="299"/>
        <v/>
      </c>
      <c r="DW73" s="83" t="str">
        <f t="shared" ca="1" si="299"/>
        <v/>
      </c>
      <c r="DX73" s="83" t="str">
        <f t="shared" ca="1" si="299"/>
        <v/>
      </c>
      <c r="DY73" s="83" t="str">
        <f t="shared" ca="1" si="299"/>
        <v/>
      </c>
      <c r="DZ73" s="83" t="str">
        <f t="shared" ca="1" si="299"/>
        <v/>
      </c>
      <c r="EA73" s="83" t="str">
        <f t="shared" ca="1" si="299"/>
        <v/>
      </c>
      <c r="EB73" s="83" t="str">
        <f t="shared" ca="1" si="299"/>
        <v/>
      </c>
      <c r="EC73" s="83" t="str">
        <f t="shared" ca="1" si="299"/>
        <v/>
      </c>
      <c r="ED73" s="126" t="str">
        <f ca="1">IFERROR(IF(VLOOKUP(ED$1,$A$7:$C$26,3,0),IF(ISNUMBER(DU73),SUMIFS('Stats Coachs'!$F$3:$F$29,'Stats Coachs'!$C$3:$C$29,VLOOKUP(ED$1,$A$7:$B$26,2,0)),""),""),"")</f>
        <v/>
      </c>
      <c r="EE73" s="83" t="str">
        <f t="shared" ca="1" si="300"/>
        <v/>
      </c>
      <c r="EF73" s="83" t="str">
        <f t="shared" ca="1" si="300"/>
        <v/>
      </c>
      <c r="EG73" s="83" t="str">
        <f t="shared" ca="1" si="300"/>
        <v/>
      </c>
      <c r="EH73" s="83" t="str">
        <f t="shared" ca="1" si="300"/>
        <v/>
      </c>
      <c r="EI73" s="83" t="str">
        <f t="shared" ca="1" si="300"/>
        <v/>
      </c>
      <c r="EJ73" s="83" t="str">
        <f t="shared" ca="1" si="300"/>
        <v/>
      </c>
      <c r="EK73" s="83" t="str">
        <f t="shared" ca="1" si="300"/>
        <v/>
      </c>
      <c r="EL73" s="83" t="str">
        <f t="shared" ca="1" si="300"/>
        <v/>
      </c>
      <c r="EM73" s="83" t="str">
        <f t="shared" ca="1" si="300"/>
        <v/>
      </c>
      <c r="EN73" s="126" t="str">
        <f ca="1">IFERROR(IF(VLOOKUP(EN$1,$A$7:$C$26,3,0),IF(ISNUMBER(EE73),SUMIFS('Stats Coachs'!$F$3:$F$29,'Stats Coachs'!$C$3:$C$29,VLOOKUP(EN$1,$A$7:$B$26,2,0)),""),""),"")</f>
        <v/>
      </c>
      <c r="EO73" s="83" t="str">
        <f t="shared" ca="1" si="301"/>
        <v/>
      </c>
      <c r="EP73" s="83" t="str">
        <f t="shared" ca="1" si="301"/>
        <v/>
      </c>
      <c r="EQ73" s="83" t="str">
        <f t="shared" ca="1" si="301"/>
        <v/>
      </c>
      <c r="ER73" s="83" t="str">
        <f t="shared" ca="1" si="301"/>
        <v/>
      </c>
      <c r="ES73" s="83" t="str">
        <f t="shared" ca="1" si="301"/>
        <v/>
      </c>
      <c r="ET73" s="83" t="str">
        <f t="shared" ca="1" si="301"/>
        <v/>
      </c>
      <c r="EU73" s="83" t="str">
        <f t="shared" ca="1" si="301"/>
        <v/>
      </c>
      <c r="EV73" s="83" t="str">
        <f t="shared" ca="1" si="301"/>
        <v/>
      </c>
      <c r="EW73" s="83" t="str">
        <f t="shared" ca="1" si="301"/>
        <v/>
      </c>
      <c r="EX73" s="126" t="str">
        <f ca="1">IFERROR(IF(VLOOKUP(EX$1,$A$7:$C$26,3,0),IF(ISNUMBER(EO73),SUMIFS('Stats Coachs'!$F$3:$F$29,'Stats Coachs'!$C$3:$C$29,VLOOKUP(EX$1,$A$7:$B$26,2,0)),""),""),"")</f>
        <v/>
      </c>
      <c r="EY73" s="83" t="str">
        <f t="shared" ca="1" si="302"/>
        <v/>
      </c>
      <c r="EZ73" s="83" t="str">
        <f t="shared" ca="1" si="302"/>
        <v/>
      </c>
      <c r="FA73" s="83" t="str">
        <f t="shared" ca="1" si="302"/>
        <v/>
      </c>
      <c r="FB73" s="83" t="str">
        <f t="shared" ca="1" si="302"/>
        <v/>
      </c>
      <c r="FC73" s="83" t="str">
        <f t="shared" ca="1" si="302"/>
        <v/>
      </c>
      <c r="FD73" s="83" t="str">
        <f t="shared" ca="1" si="302"/>
        <v/>
      </c>
      <c r="FE73" s="83" t="str">
        <f t="shared" ca="1" si="302"/>
        <v/>
      </c>
      <c r="FF73" s="83" t="str">
        <f t="shared" ca="1" si="302"/>
        <v/>
      </c>
      <c r="FG73" s="83" t="str">
        <f t="shared" ca="1" si="302"/>
        <v/>
      </c>
      <c r="FH73" s="126" t="str">
        <f ca="1">IFERROR(IF(VLOOKUP(FH$1,$A$7:$C$26,3,0),IF(ISNUMBER(EY73),SUMIFS('Stats Coachs'!$F$3:$F$29,'Stats Coachs'!$C$3:$C$29,VLOOKUP(FH$1,$A$7:$B$26,2,0)),""),""),"")</f>
        <v/>
      </c>
      <c r="FI73" s="83" t="str">
        <f t="shared" ca="1" si="303"/>
        <v/>
      </c>
      <c r="FJ73" s="83" t="str">
        <f t="shared" ca="1" si="303"/>
        <v/>
      </c>
      <c r="FK73" s="83" t="str">
        <f t="shared" ca="1" si="303"/>
        <v/>
      </c>
      <c r="FL73" s="83" t="str">
        <f t="shared" ca="1" si="303"/>
        <v/>
      </c>
      <c r="FM73" s="83" t="str">
        <f t="shared" ca="1" si="303"/>
        <v/>
      </c>
      <c r="FN73" s="83" t="str">
        <f t="shared" ca="1" si="303"/>
        <v/>
      </c>
      <c r="FO73" s="83" t="str">
        <f t="shared" ca="1" si="303"/>
        <v/>
      </c>
      <c r="FP73" s="83" t="str">
        <f t="shared" ca="1" si="303"/>
        <v/>
      </c>
      <c r="FQ73" s="83" t="str">
        <f t="shared" ca="1" si="303"/>
        <v/>
      </c>
      <c r="FR73" s="126" t="str">
        <f ca="1">IFERROR(IF(VLOOKUP(FR$1,$A$7:$C$26,3,0),IF(ISNUMBER(FI73),SUMIFS('Stats Coachs'!$F$3:$F$29,'Stats Coachs'!$C$3:$C$29,VLOOKUP(FR$1,$A$7:$B$26,2,0)),""),""),"")</f>
        <v/>
      </c>
      <c r="FS73" s="83" t="str">
        <f t="shared" ca="1" si="304"/>
        <v/>
      </c>
      <c r="FT73" s="83" t="str">
        <f t="shared" ca="1" si="304"/>
        <v/>
      </c>
      <c r="FU73" s="83" t="str">
        <f t="shared" ca="1" si="304"/>
        <v/>
      </c>
      <c r="FV73" s="83" t="str">
        <f t="shared" ca="1" si="304"/>
        <v/>
      </c>
      <c r="FW73" s="83" t="str">
        <f t="shared" ca="1" si="304"/>
        <v/>
      </c>
      <c r="FX73" s="83" t="str">
        <f t="shared" ca="1" si="304"/>
        <v/>
      </c>
      <c r="FY73" s="83" t="str">
        <f t="shared" ca="1" si="304"/>
        <v/>
      </c>
      <c r="FZ73" s="83" t="str">
        <f t="shared" ca="1" si="304"/>
        <v/>
      </c>
      <c r="GA73" s="83" t="str">
        <f t="shared" ca="1" si="304"/>
        <v/>
      </c>
      <c r="GB73" s="126" t="str">
        <f ca="1">IFERROR(IF(VLOOKUP(GB$1,$A$7:$C$26,3,0),IF(ISNUMBER(FS73),SUMIFS('Stats Coachs'!$F$3:$F$29,'Stats Coachs'!$C$3:$C$29,VLOOKUP(GB$1,$A$7:$B$26,2,0)),""),""),"")</f>
        <v/>
      </c>
      <c r="GC73" s="83" t="str">
        <f t="shared" ca="1" si="305"/>
        <v/>
      </c>
      <c r="GD73" s="83" t="str">
        <f t="shared" ca="1" si="305"/>
        <v/>
      </c>
      <c r="GE73" s="83" t="str">
        <f t="shared" ca="1" si="305"/>
        <v/>
      </c>
      <c r="GF73" s="83" t="str">
        <f t="shared" ca="1" si="305"/>
        <v/>
      </c>
      <c r="GG73" s="83" t="str">
        <f t="shared" ca="1" si="305"/>
        <v/>
      </c>
      <c r="GH73" s="83" t="str">
        <f t="shared" ca="1" si="305"/>
        <v/>
      </c>
      <c r="GI73" s="83" t="str">
        <f t="shared" ca="1" si="305"/>
        <v/>
      </c>
      <c r="GJ73" s="83" t="str">
        <f t="shared" ca="1" si="305"/>
        <v/>
      </c>
      <c r="GK73" s="83" t="str">
        <f t="shared" ca="1" si="305"/>
        <v/>
      </c>
      <c r="GL73" s="126" t="str">
        <f ca="1">IFERROR(IF(VLOOKUP(GL$1,$A$7:$C$26,3,0),IF(ISNUMBER(GC73),SUMIFS('Stats Coachs'!$F$3:$F$29,'Stats Coachs'!$C$3:$C$29,VLOOKUP(GL$1,$A$7:$B$26,2,0)),""),""),"")</f>
        <v/>
      </c>
      <c r="GM73" s="83" t="str">
        <f t="shared" ca="1" si="306"/>
        <v/>
      </c>
      <c r="GN73" s="83" t="str">
        <f t="shared" ca="1" si="306"/>
        <v/>
      </c>
      <c r="GO73" s="83" t="str">
        <f t="shared" ca="1" si="306"/>
        <v/>
      </c>
      <c r="GP73" s="83" t="str">
        <f t="shared" ca="1" si="306"/>
        <v/>
      </c>
      <c r="GQ73" s="83" t="str">
        <f t="shared" ca="1" si="306"/>
        <v/>
      </c>
      <c r="GR73" s="83" t="str">
        <f t="shared" ca="1" si="306"/>
        <v/>
      </c>
      <c r="GS73" s="83" t="str">
        <f t="shared" ca="1" si="306"/>
        <v/>
      </c>
      <c r="GT73" s="83" t="str">
        <f t="shared" ca="1" si="306"/>
        <v/>
      </c>
      <c r="GU73" s="83" t="str">
        <f t="shared" ca="1" si="306"/>
        <v/>
      </c>
      <c r="GV73" s="126" t="str">
        <f ca="1">IFERROR(IF(VLOOKUP(GV$1,$A$7:$C$26,3,0),IF(ISNUMBER(GM73),SUMIFS('Stats Coachs'!$F$3:$F$29,'Stats Coachs'!$C$3:$C$29,VLOOKUP(GV$1,$A$7:$B$26,2,0)),""),""),"")</f>
        <v/>
      </c>
      <c r="GW73" s="83" t="str">
        <f t="shared" ca="1" si="307"/>
        <v/>
      </c>
      <c r="GX73" s="83" t="str">
        <f t="shared" ca="1" si="307"/>
        <v/>
      </c>
      <c r="GY73" s="83" t="str">
        <f t="shared" ca="1" si="307"/>
        <v/>
      </c>
      <c r="GZ73" s="83" t="str">
        <f t="shared" ca="1" si="307"/>
        <v/>
      </c>
      <c r="HA73" s="83" t="str">
        <f t="shared" ca="1" si="307"/>
        <v/>
      </c>
      <c r="HB73" s="83" t="str">
        <f t="shared" ca="1" si="307"/>
        <v/>
      </c>
      <c r="HC73" s="83" t="str">
        <f t="shared" ca="1" si="307"/>
        <v/>
      </c>
      <c r="HD73" s="83" t="str">
        <f t="shared" ca="1" si="307"/>
        <v/>
      </c>
      <c r="HE73" s="83" t="str">
        <f t="shared" ca="1" si="307"/>
        <v/>
      </c>
      <c r="HF73" s="126" t="str">
        <f ca="1">IFERROR(IF(VLOOKUP(HF$1,$A$7:$C$26,3,0),IF(ISNUMBER(GW73),SUMIFS('Stats Coachs'!$F$3:$F$29,'Stats Coachs'!$C$3:$C$29,VLOOKUP(HF$1,$A$7:$B$26,2,0)),""),""),"")</f>
        <v/>
      </c>
      <c r="HG73" s="83" t="str">
        <f t="shared" ca="1" si="308"/>
        <v/>
      </c>
      <c r="HH73" s="83" t="str">
        <f t="shared" ca="1" si="308"/>
        <v/>
      </c>
      <c r="HI73" s="83" t="str">
        <f t="shared" ca="1" si="308"/>
        <v/>
      </c>
      <c r="HJ73" s="83" t="str">
        <f t="shared" ca="1" si="308"/>
        <v/>
      </c>
      <c r="HK73" s="83" t="str">
        <f t="shared" ca="1" si="308"/>
        <v/>
      </c>
      <c r="HL73" s="83" t="str">
        <f t="shared" ca="1" si="308"/>
        <v/>
      </c>
      <c r="HM73" s="83" t="str">
        <f t="shared" ca="1" si="308"/>
        <v/>
      </c>
      <c r="HN73" s="83" t="str">
        <f t="shared" ca="1" si="308"/>
        <v/>
      </c>
      <c r="HO73" s="83" t="str">
        <f t="shared" ca="1" si="308"/>
        <v/>
      </c>
      <c r="HP73" s="126" t="str">
        <f ca="1">IFERROR(IF(VLOOKUP(HP$1,$A$7:$C$26,3,0),IF(ISNUMBER(HG73),SUMIFS('Stats Coachs'!$F$3:$F$29,'Stats Coachs'!$C$3:$C$29,VLOOKUP(HP$1,$A$7:$B$26,2,0)),""),""),"")</f>
        <v/>
      </c>
      <c r="HQ73" s="83">
        <f t="shared" ca="1" si="309"/>
        <v>2</v>
      </c>
      <c r="HR73" s="83">
        <f t="shared" ca="1" si="309"/>
        <v>2</v>
      </c>
      <c r="HS73" s="83">
        <f t="shared" ca="1" si="309"/>
        <v>0</v>
      </c>
      <c r="HT73" s="83">
        <f t="shared" ca="1" si="309"/>
        <v>180</v>
      </c>
      <c r="HU73" s="83">
        <f t="shared" ca="1" si="309"/>
        <v>90</v>
      </c>
      <c r="HV73" s="83">
        <f t="shared" ca="1" si="309"/>
        <v>0</v>
      </c>
      <c r="HW73" s="83">
        <f t="shared" ca="1" si="309"/>
        <v>0</v>
      </c>
      <c r="HX73" s="83">
        <f t="shared" ca="1" si="309"/>
        <v>0</v>
      </c>
      <c r="HY73" s="83">
        <f t="shared" ca="1" si="309"/>
        <v>0</v>
      </c>
      <c r="HZ73" s="126">
        <f ca="1">IFERROR(IF(VLOOKUP(HZ$1,$A$7:$C$26,3,0),IF(ISNUMBER(HQ73),SUMIFS('Stats Coachs'!$F$3:$F$29,'Stats Coachs'!$C$3:$C$29,VLOOKUP(HZ$1,$A$7:$B$26,2,0)),""),""),"")</f>
        <v>20</v>
      </c>
      <c r="IA73" s="83" t="str">
        <f t="shared" ca="1" si="310"/>
        <v/>
      </c>
      <c r="IB73" s="83" t="str">
        <f t="shared" ca="1" si="310"/>
        <v/>
      </c>
      <c r="IC73" s="83" t="str">
        <f t="shared" ca="1" si="310"/>
        <v/>
      </c>
      <c r="ID73" s="83" t="str">
        <f t="shared" ca="1" si="310"/>
        <v/>
      </c>
      <c r="IE73" s="83" t="str">
        <f t="shared" ca="1" si="310"/>
        <v/>
      </c>
      <c r="IF73" s="83" t="str">
        <f t="shared" ca="1" si="310"/>
        <v/>
      </c>
      <c r="IG73" s="83" t="str">
        <f t="shared" ca="1" si="310"/>
        <v/>
      </c>
      <c r="IH73" s="83" t="str">
        <f t="shared" ca="1" si="310"/>
        <v/>
      </c>
      <c r="II73" s="83" t="str">
        <f t="shared" ca="1" si="310"/>
        <v/>
      </c>
      <c r="IJ73" s="126" t="str">
        <f ca="1">IFERROR(IF(VLOOKUP(IJ$1,$A$7:$C$26,3,0),IF(ISNUMBER(IA73),SUMIFS('Stats Coachs'!$F$3:$F$29,'Stats Coachs'!$C$3:$C$29,VLOOKUP(IJ$1,$A$7:$B$26,2,0)),""),""),"")</f>
        <v/>
      </c>
    </row>
    <row r="74" spans="5:248" x14ac:dyDescent="0.2">
      <c r="E74" s="83">
        <v>71</v>
      </c>
      <c r="F74" s="86" t="str">
        <f t="shared" ca="1" si="325"/>
        <v>Boris A</v>
      </c>
      <c r="G74" s="83">
        <f t="shared" ca="1" si="315"/>
        <v>10</v>
      </c>
      <c r="H74" s="83">
        <f t="shared" ca="1" si="315"/>
        <v>8</v>
      </c>
      <c r="I74" s="83">
        <f t="shared" ca="1" si="315"/>
        <v>2</v>
      </c>
      <c r="J74" s="117">
        <f t="shared" ca="1" si="311"/>
        <v>740</v>
      </c>
      <c r="K74" s="87">
        <f t="shared" ca="1" si="316"/>
        <v>74</v>
      </c>
      <c r="L74" s="83">
        <f t="shared" ca="1" si="317"/>
        <v>1</v>
      </c>
      <c r="M74" s="83">
        <f t="shared" ca="1" si="317"/>
        <v>1</v>
      </c>
      <c r="N74" s="83">
        <f t="shared" ca="1" si="317"/>
        <v>2</v>
      </c>
      <c r="O74" s="83">
        <f t="shared" ca="1" si="312"/>
        <v>0</v>
      </c>
      <c r="P74" s="114">
        <f t="shared" ca="1" si="318"/>
        <v>2.2883295194508008E-2</v>
      </c>
      <c r="Q74" s="83">
        <f t="shared" ca="1" si="319"/>
        <v>2</v>
      </c>
      <c r="R74" s="114">
        <f t="shared" ca="1" si="320"/>
        <v>0.27027027027027029</v>
      </c>
      <c r="T74" s="88">
        <f ca="1">RANK(V74,$V$4:$V$98,0)+COUNTIFS($V$4:$V74,V74)-1</f>
        <v>49</v>
      </c>
      <c r="U74" s="84" t="str">
        <f>Listes!X74</f>
        <v>Micka</v>
      </c>
      <c r="V74" s="89" cm="1">
        <f t="array" aca="1" ref="V74" ca="1">INDEX($W74:$AG74,$C$2)</f>
        <v>36</v>
      </c>
      <c r="W74" s="83">
        <f t="shared" ca="1" si="321"/>
        <v>36</v>
      </c>
      <c r="X74" s="83">
        <f t="shared" ca="1" si="321"/>
        <v>19</v>
      </c>
      <c r="Y74" s="83">
        <f t="shared" ca="1" si="321"/>
        <v>10</v>
      </c>
      <c r="Z74" s="83">
        <f t="shared" ca="1" si="321"/>
        <v>2685</v>
      </c>
      <c r="AA74" s="90">
        <f t="shared" ca="1" si="313"/>
        <v>74.583333333333329</v>
      </c>
      <c r="AB74" s="83">
        <f t="shared" ca="1" si="322"/>
        <v>0</v>
      </c>
      <c r="AC74" s="83">
        <f t="shared" ca="1" si="322"/>
        <v>0</v>
      </c>
      <c r="AD74" s="83">
        <f t="shared" ca="1" si="322"/>
        <v>1</v>
      </c>
      <c r="AE74" s="83">
        <f t="shared" ca="1" si="322"/>
        <v>0</v>
      </c>
      <c r="AF74" s="116">
        <f t="shared" ca="1" si="314"/>
        <v>8.2379862700228831E-2</v>
      </c>
      <c r="AG74" s="85">
        <f t="shared" ca="1" si="323"/>
        <v>4</v>
      </c>
      <c r="AH74" s="126">
        <f t="shared" ca="1" si="324"/>
        <v>78</v>
      </c>
      <c r="AI74" s="83" t="str">
        <f t="shared" ref="AI74:AQ83" ca="1" si="326">IFERROR(IF(VLOOKUP(AI$1,$A$6:$C$26,3,0),VLOOKUP($U74,INDIRECT("'"&amp;SUBSTITUTE(VLOOKUP(AI$1,$A$6:$C$26,2,0),"Saison","Stats",1)&amp;"'!$A:$J"),AI$2,0),""),"")</f>
        <v/>
      </c>
      <c r="AJ74" s="83" t="str">
        <f t="shared" ca="1" si="326"/>
        <v/>
      </c>
      <c r="AK74" s="83" t="str">
        <f t="shared" ca="1" si="326"/>
        <v/>
      </c>
      <c r="AL74" s="83" t="str">
        <f t="shared" ca="1" si="326"/>
        <v/>
      </c>
      <c r="AM74" s="83" t="str">
        <f t="shared" ca="1" si="326"/>
        <v/>
      </c>
      <c r="AN74" s="83" t="str">
        <f t="shared" ca="1" si="326"/>
        <v/>
      </c>
      <c r="AO74" s="83" t="str">
        <f t="shared" ca="1" si="326"/>
        <v/>
      </c>
      <c r="AP74" s="83" t="str">
        <f t="shared" ca="1" si="326"/>
        <v/>
      </c>
      <c r="AQ74" s="83" t="str">
        <f t="shared" ca="1" si="326"/>
        <v/>
      </c>
      <c r="AR74" s="126" t="str">
        <f ca="1">IFERROR(IF(VLOOKUP(AR$1,$A$6:$C$26,3,0),IF(ISNUMBER(AI74),SUMIFS('Stats Coachs'!$F$2:$F$29,'Stats Coachs'!$C$2:$C$29,VLOOKUP(AR$1,$A$6:$B$26,2,0)),""),""),"")</f>
        <v/>
      </c>
      <c r="AS74" s="83" t="str">
        <f t="shared" ref="AS74:BA83" ca="1" si="327">IFERROR(IF(VLOOKUP(AS$1,$A$7:$C$26,3,0),VLOOKUP($U74,INDIRECT("'"&amp;SUBSTITUTE(VLOOKUP(AS$1,$A$7:$C$26,2,0),"Saison","Stats",1)&amp;"'!$A:$J"),AS$2,0),""),"")</f>
        <v/>
      </c>
      <c r="AT74" s="83" t="str">
        <f t="shared" ca="1" si="327"/>
        <v/>
      </c>
      <c r="AU74" s="83" t="str">
        <f t="shared" ca="1" si="327"/>
        <v/>
      </c>
      <c r="AV74" s="83" t="str">
        <f t="shared" ca="1" si="327"/>
        <v/>
      </c>
      <c r="AW74" s="83" t="str">
        <f t="shared" ca="1" si="327"/>
        <v/>
      </c>
      <c r="AX74" s="83" t="str">
        <f t="shared" ca="1" si="327"/>
        <v/>
      </c>
      <c r="AY74" s="83" t="str">
        <f t="shared" ca="1" si="327"/>
        <v/>
      </c>
      <c r="AZ74" s="83" t="str">
        <f t="shared" ca="1" si="327"/>
        <v/>
      </c>
      <c r="BA74" s="83" t="str">
        <f t="shared" ca="1" si="327"/>
        <v/>
      </c>
      <c r="BB74" s="126" t="str">
        <f ca="1">IFERROR(IF(VLOOKUP(BB$1,$A$7:$C$26,3,0),IF(ISNUMBER(AS74),SUMIFS('Stats Coachs'!$F$3:$F$29,'Stats Coachs'!$C$3:$C$29,VLOOKUP(BB$1,$A$7:$B$26,2,0)),""),""),"")</f>
        <v/>
      </c>
      <c r="BC74" s="83" t="str">
        <f t="shared" ref="BC74:BK83" ca="1" si="328">IFERROR(IF(VLOOKUP(BC$1,$A$7:$C$26,3,0),VLOOKUP($U74,INDIRECT("'"&amp;SUBSTITUTE(VLOOKUP(BC$1,$A$7:$C$26,2,0),"Saison","Stats",1)&amp;"'!$A:$J"),BC$2,0),""),"")</f>
        <v/>
      </c>
      <c r="BD74" s="83" t="str">
        <f t="shared" ca="1" si="328"/>
        <v/>
      </c>
      <c r="BE74" s="83" t="str">
        <f t="shared" ca="1" si="328"/>
        <v/>
      </c>
      <c r="BF74" s="83" t="str">
        <f t="shared" ca="1" si="328"/>
        <v/>
      </c>
      <c r="BG74" s="83" t="str">
        <f t="shared" ca="1" si="328"/>
        <v/>
      </c>
      <c r="BH74" s="83" t="str">
        <f t="shared" ca="1" si="328"/>
        <v/>
      </c>
      <c r="BI74" s="83" t="str">
        <f t="shared" ca="1" si="328"/>
        <v/>
      </c>
      <c r="BJ74" s="83" t="str">
        <f t="shared" ca="1" si="328"/>
        <v/>
      </c>
      <c r="BK74" s="83" t="str">
        <f t="shared" ca="1" si="328"/>
        <v/>
      </c>
      <c r="BL74" s="126" t="str">
        <f ca="1">IFERROR(IF(VLOOKUP(BL$1,$A$7:$C$26,3,0),IF(ISNUMBER(BC74),SUMIFS('Stats Coachs'!$F$3:$F$29,'Stats Coachs'!$C$3:$C$29,VLOOKUP(BL$1,$A$7:$B$26,2,0)),""),""),"")</f>
        <v/>
      </c>
      <c r="BM74" s="83" t="str">
        <f t="shared" ref="BM74:BU83" ca="1" si="329">IFERROR(IF(VLOOKUP(BM$1,$A$7:$C$26,3,0),VLOOKUP($U74,INDIRECT("'"&amp;SUBSTITUTE(VLOOKUP(BM$1,$A$7:$C$26,2,0),"Saison","Stats",1)&amp;"'!$A:$J"),BM$2,0),""),"")</f>
        <v/>
      </c>
      <c r="BN74" s="83" t="str">
        <f t="shared" ca="1" si="329"/>
        <v/>
      </c>
      <c r="BO74" s="83" t="str">
        <f t="shared" ca="1" si="329"/>
        <v/>
      </c>
      <c r="BP74" s="83" t="str">
        <f t="shared" ca="1" si="329"/>
        <v/>
      </c>
      <c r="BQ74" s="83" t="str">
        <f t="shared" ca="1" si="329"/>
        <v/>
      </c>
      <c r="BR74" s="83" t="str">
        <f t="shared" ca="1" si="329"/>
        <v/>
      </c>
      <c r="BS74" s="83" t="str">
        <f t="shared" ca="1" si="329"/>
        <v/>
      </c>
      <c r="BT74" s="83" t="str">
        <f t="shared" ca="1" si="329"/>
        <v/>
      </c>
      <c r="BU74" s="83" t="str">
        <f t="shared" ca="1" si="329"/>
        <v/>
      </c>
      <c r="BV74" s="126" t="str">
        <f ca="1">IFERROR(IF(VLOOKUP(BV$1,$A$7:$C$26,3,0),IF(ISNUMBER(BM74),SUMIFS('Stats Coachs'!$F$3:$F$29,'Stats Coachs'!$C$3:$C$29,VLOOKUP(BV$1,$A$7:$B$26,2,0)),""),""),"")</f>
        <v/>
      </c>
      <c r="BW74" s="83" t="str">
        <f t="shared" ref="BW74:CE83" ca="1" si="330">IFERROR(IF(VLOOKUP(BW$1,$A$7:$C$26,3,0),VLOOKUP($U74,INDIRECT("'"&amp;SUBSTITUTE(VLOOKUP(BW$1,$A$7:$C$26,2,0),"Saison","Stats",1)&amp;"'!$A:$J"),BW$2,0),""),"")</f>
        <v/>
      </c>
      <c r="BX74" s="83" t="str">
        <f t="shared" ca="1" si="330"/>
        <v/>
      </c>
      <c r="BY74" s="83" t="str">
        <f t="shared" ca="1" si="330"/>
        <v/>
      </c>
      <c r="BZ74" s="83" t="str">
        <f t="shared" ca="1" si="330"/>
        <v/>
      </c>
      <c r="CA74" s="83" t="str">
        <f t="shared" ca="1" si="330"/>
        <v/>
      </c>
      <c r="CB74" s="83" t="str">
        <f t="shared" ca="1" si="330"/>
        <v/>
      </c>
      <c r="CC74" s="83" t="str">
        <f t="shared" ca="1" si="330"/>
        <v/>
      </c>
      <c r="CD74" s="83" t="str">
        <f t="shared" ca="1" si="330"/>
        <v/>
      </c>
      <c r="CE74" s="83" t="str">
        <f t="shared" ca="1" si="330"/>
        <v/>
      </c>
      <c r="CF74" s="126" t="str">
        <f ca="1">IFERROR(IF(VLOOKUP(CF$1,$A$7:$C$26,3,0),IF(ISNUMBER(BW74),SUMIFS('Stats Coachs'!$F$3:$F$29,'Stats Coachs'!$C$3:$C$29,VLOOKUP(CF$1,$A$7:$B$26,2,0)),""),""),"")</f>
        <v/>
      </c>
      <c r="CG74" s="83" t="str">
        <f t="shared" ref="CG74:CO83" ca="1" si="331">IFERROR(IF(VLOOKUP(CG$1,$A$7:$C$26,3,0),VLOOKUP($U74,INDIRECT("'"&amp;SUBSTITUTE(VLOOKUP(CG$1,$A$7:$C$26,2,0),"Saison","Stats",1)&amp;"'!$A:$J"),CG$2,0),""),"")</f>
        <v/>
      </c>
      <c r="CH74" s="83" t="str">
        <f t="shared" ca="1" si="331"/>
        <v/>
      </c>
      <c r="CI74" s="83" t="str">
        <f t="shared" ca="1" si="331"/>
        <v/>
      </c>
      <c r="CJ74" s="83" t="str">
        <f t="shared" ca="1" si="331"/>
        <v/>
      </c>
      <c r="CK74" s="83" t="str">
        <f t="shared" ca="1" si="331"/>
        <v/>
      </c>
      <c r="CL74" s="83" t="str">
        <f t="shared" ca="1" si="331"/>
        <v/>
      </c>
      <c r="CM74" s="83" t="str">
        <f t="shared" ca="1" si="331"/>
        <v/>
      </c>
      <c r="CN74" s="83" t="str">
        <f t="shared" ca="1" si="331"/>
        <v/>
      </c>
      <c r="CO74" s="83" t="str">
        <f t="shared" ca="1" si="331"/>
        <v/>
      </c>
      <c r="CP74" s="126" t="str">
        <f ca="1">IFERROR(IF(VLOOKUP(CP$1,$A$7:$C$26,3,0),IF(ISNUMBER(CG74),SUMIFS('Stats Coachs'!$F$3:$F$29,'Stats Coachs'!$C$3:$C$29,VLOOKUP(CP$1,$A$7:$B$26,2,0)),""),""),"")</f>
        <v/>
      </c>
      <c r="CQ74" s="83" t="str">
        <f t="shared" ref="CQ74:CY83" ca="1" si="332">IFERROR(IF(VLOOKUP(CQ$1,$A$7:$C$26,3,0),VLOOKUP($U74,INDIRECT("'"&amp;SUBSTITUTE(VLOOKUP(CQ$1,$A$7:$C$26,2,0),"Saison","Stats",1)&amp;"'!$A:$J"),CQ$2,0),""),"")</f>
        <v/>
      </c>
      <c r="CR74" s="83" t="str">
        <f t="shared" ca="1" si="332"/>
        <v/>
      </c>
      <c r="CS74" s="83" t="str">
        <f t="shared" ca="1" si="332"/>
        <v/>
      </c>
      <c r="CT74" s="83" t="str">
        <f t="shared" ca="1" si="332"/>
        <v/>
      </c>
      <c r="CU74" s="83" t="str">
        <f t="shared" ca="1" si="332"/>
        <v/>
      </c>
      <c r="CV74" s="83" t="str">
        <f t="shared" ca="1" si="332"/>
        <v/>
      </c>
      <c r="CW74" s="83" t="str">
        <f t="shared" ca="1" si="332"/>
        <v/>
      </c>
      <c r="CX74" s="83" t="str">
        <f t="shared" ca="1" si="332"/>
        <v/>
      </c>
      <c r="CY74" s="83" t="str">
        <f t="shared" ca="1" si="332"/>
        <v/>
      </c>
      <c r="CZ74" s="126" t="str">
        <f ca="1">IFERROR(IF(VLOOKUP(CZ$1,$A$7:$C$26,3,0),IF(ISNUMBER(CQ74),SUMIFS('Stats Coachs'!$F$3:$F$29,'Stats Coachs'!$C$3:$C$29,VLOOKUP(CZ$1,$A$7:$B$26,2,0)),""),""),"")</f>
        <v/>
      </c>
      <c r="DA74" s="83" t="str">
        <f t="shared" ref="DA74:DI83" ca="1" si="333">IFERROR(IF(VLOOKUP(DA$1,$A$7:$C$26,3,0),VLOOKUP($U74,INDIRECT("'"&amp;SUBSTITUTE(VLOOKUP(DA$1,$A$7:$C$26,2,0),"Saison","Stats",1)&amp;"'!$A:$J"),DA$2,0),""),"")</f>
        <v/>
      </c>
      <c r="DB74" s="83" t="str">
        <f t="shared" ca="1" si="333"/>
        <v/>
      </c>
      <c r="DC74" s="83" t="str">
        <f t="shared" ca="1" si="333"/>
        <v/>
      </c>
      <c r="DD74" s="83" t="str">
        <f t="shared" ca="1" si="333"/>
        <v/>
      </c>
      <c r="DE74" s="83" t="str">
        <f t="shared" ca="1" si="333"/>
        <v/>
      </c>
      <c r="DF74" s="83" t="str">
        <f t="shared" ca="1" si="333"/>
        <v/>
      </c>
      <c r="DG74" s="83" t="str">
        <f t="shared" ca="1" si="333"/>
        <v/>
      </c>
      <c r="DH74" s="83" t="str">
        <f t="shared" ca="1" si="333"/>
        <v/>
      </c>
      <c r="DI74" s="83" t="str">
        <f t="shared" ca="1" si="333"/>
        <v/>
      </c>
      <c r="DJ74" s="126" t="str">
        <f ca="1">IFERROR(IF(VLOOKUP(DJ$1,$A$7:$C$26,3,0),IF(ISNUMBER(DA74),SUMIFS('Stats Coachs'!$F$3:$F$29,'Stats Coachs'!$C$3:$C$29,VLOOKUP(DJ$1,$A$7:$B$26,2,0)),""),""),"")</f>
        <v/>
      </c>
      <c r="DK74" s="83" t="str">
        <f t="shared" ref="DK74:DS83" ca="1" si="334">IFERROR(IF(VLOOKUP(DK$1,$A$7:$C$26,3,0),VLOOKUP($U74,INDIRECT("'"&amp;SUBSTITUTE(VLOOKUP(DK$1,$A$7:$C$26,2,0),"Saison","Stats",1)&amp;"'!$A:$J"),DK$2,0),""),"")</f>
        <v/>
      </c>
      <c r="DL74" s="83" t="str">
        <f t="shared" ca="1" si="334"/>
        <v/>
      </c>
      <c r="DM74" s="83" t="str">
        <f t="shared" ca="1" si="334"/>
        <v/>
      </c>
      <c r="DN74" s="83" t="str">
        <f t="shared" ca="1" si="334"/>
        <v/>
      </c>
      <c r="DO74" s="83" t="str">
        <f t="shared" ca="1" si="334"/>
        <v/>
      </c>
      <c r="DP74" s="83" t="str">
        <f t="shared" ca="1" si="334"/>
        <v/>
      </c>
      <c r="DQ74" s="83" t="str">
        <f t="shared" ca="1" si="334"/>
        <v/>
      </c>
      <c r="DR74" s="83" t="str">
        <f t="shared" ca="1" si="334"/>
        <v/>
      </c>
      <c r="DS74" s="83" t="str">
        <f t="shared" ca="1" si="334"/>
        <v/>
      </c>
      <c r="DT74" s="126" t="str">
        <f ca="1">IFERROR(IF(VLOOKUP(DT$1,$A$7:$C$26,3,0),IF(ISNUMBER(DK74),SUMIFS('Stats Coachs'!$F$3:$F$29,'Stats Coachs'!$C$3:$C$29,VLOOKUP(DT$1,$A$7:$B$26,2,0)),""),""),"")</f>
        <v/>
      </c>
      <c r="DU74" s="83" t="str">
        <f t="shared" ref="DU74:EC83" ca="1" si="335">IFERROR(IF(VLOOKUP(DU$1,$A$7:$C$26,3,0),VLOOKUP($U74,INDIRECT("'"&amp;SUBSTITUTE(VLOOKUP(DU$1,$A$7:$C$26,2,0),"Saison","Stats",1)&amp;"'!$A:$J"),DU$2,0),""),"")</f>
        <v/>
      </c>
      <c r="DV74" s="83" t="str">
        <f t="shared" ca="1" si="335"/>
        <v/>
      </c>
      <c r="DW74" s="83" t="str">
        <f t="shared" ca="1" si="335"/>
        <v/>
      </c>
      <c r="DX74" s="83" t="str">
        <f t="shared" ca="1" si="335"/>
        <v/>
      </c>
      <c r="DY74" s="83" t="str">
        <f t="shared" ca="1" si="335"/>
        <v/>
      </c>
      <c r="DZ74" s="83" t="str">
        <f t="shared" ca="1" si="335"/>
        <v/>
      </c>
      <c r="EA74" s="83" t="str">
        <f t="shared" ca="1" si="335"/>
        <v/>
      </c>
      <c r="EB74" s="83" t="str">
        <f t="shared" ca="1" si="335"/>
        <v/>
      </c>
      <c r="EC74" s="83" t="str">
        <f t="shared" ca="1" si="335"/>
        <v/>
      </c>
      <c r="ED74" s="126" t="str">
        <f ca="1">IFERROR(IF(VLOOKUP(ED$1,$A$7:$C$26,3,0),IF(ISNUMBER(DU74),SUMIFS('Stats Coachs'!$F$3:$F$29,'Stats Coachs'!$C$3:$C$29,VLOOKUP(ED$1,$A$7:$B$26,2,0)),""),""),"")</f>
        <v/>
      </c>
      <c r="EE74" s="83" t="str">
        <f t="shared" ref="EE74:EM83" ca="1" si="336">IFERROR(IF(VLOOKUP(EE$1,$A$7:$C$26,3,0),VLOOKUP($U74,INDIRECT("'"&amp;SUBSTITUTE(VLOOKUP(EE$1,$A$7:$C$26,2,0),"Saison","Stats",1)&amp;"'!$A:$J"),EE$2,0),""),"")</f>
        <v/>
      </c>
      <c r="EF74" s="83" t="str">
        <f t="shared" ca="1" si="336"/>
        <v/>
      </c>
      <c r="EG74" s="83" t="str">
        <f t="shared" ca="1" si="336"/>
        <v/>
      </c>
      <c r="EH74" s="83" t="str">
        <f t="shared" ca="1" si="336"/>
        <v/>
      </c>
      <c r="EI74" s="83" t="str">
        <f t="shared" ca="1" si="336"/>
        <v/>
      </c>
      <c r="EJ74" s="83" t="str">
        <f t="shared" ca="1" si="336"/>
        <v/>
      </c>
      <c r="EK74" s="83" t="str">
        <f t="shared" ca="1" si="336"/>
        <v/>
      </c>
      <c r="EL74" s="83" t="str">
        <f t="shared" ca="1" si="336"/>
        <v/>
      </c>
      <c r="EM74" s="83" t="str">
        <f t="shared" ca="1" si="336"/>
        <v/>
      </c>
      <c r="EN74" s="126" t="str">
        <f ca="1">IFERROR(IF(VLOOKUP(EN$1,$A$7:$C$26,3,0),IF(ISNUMBER(EE74),SUMIFS('Stats Coachs'!$F$3:$F$29,'Stats Coachs'!$C$3:$C$29,VLOOKUP(EN$1,$A$7:$B$26,2,0)),""),""),"")</f>
        <v/>
      </c>
      <c r="EO74" s="83" t="str">
        <f t="shared" ref="EO74:EW83" ca="1" si="337">IFERROR(IF(VLOOKUP(EO$1,$A$7:$C$26,3,0),VLOOKUP($U74,INDIRECT("'"&amp;SUBSTITUTE(VLOOKUP(EO$1,$A$7:$C$26,2,0),"Saison","Stats",1)&amp;"'!$A:$J"),EO$2,0),""),"")</f>
        <v/>
      </c>
      <c r="EP74" s="83" t="str">
        <f t="shared" ca="1" si="337"/>
        <v/>
      </c>
      <c r="EQ74" s="83" t="str">
        <f t="shared" ca="1" si="337"/>
        <v/>
      </c>
      <c r="ER74" s="83" t="str">
        <f t="shared" ca="1" si="337"/>
        <v/>
      </c>
      <c r="ES74" s="83" t="str">
        <f t="shared" ca="1" si="337"/>
        <v/>
      </c>
      <c r="ET74" s="83" t="str">
        <f t="shared" ca="1" si="337"/>
        <v/>
      </c>
      <c r="EU74" s="83" t="str">
        <f t="shared" ca="1" si="337"/>
        <v/>
      </c>
      <c r="EV74" s="83" t="str">
        <f t="shared" ca="1" si="337"/>
        <v/>
      </c>
      <c r="EW74" s="83" t="str">
        <f t="shared" ca="1" si="337"/>
        <v/>
      </c>
      <c r="EX74" s="126" t="str">
        <f ca="1">IFERROR(IF(VLOOKUP(EX$1,$A$7:$C$26,3,0),IF(ISNUMBER(EO74),SUMIFS('Stats Coachs'!$F$3:$F$29,'Stats Coachs'!$C$3:$C$29,VLOOKUP(EX$1,$A$7:$B$26,2,0)),""),""),"")</f>
        <v/>
      </c>
      <c r="EY74" s="83" t="str">
        <f t="shared" ref="EY74:FG83" ca="1" si="338">IFERROR(IF(VLOOKUP(EY$1,$A$7:$C$26,3,0),VLOOKUP($U74,INDIRECT("'"&amp;SUBSTITUTE(VLOOKUP(EY$1,$A$7:$C$26,2,0),"Saison","Stats",1)&amp;"'!$A:$J"),EY$2,0),""),"")</f>
        <v/>
      </c>
      <c r="EZ74" s="83" t="str">
        <f t="shared" ca="1" si="338"/>
        <v/>
      </c>
      <c r="FA74" s="83" t="str">
        <f t="shared" ca="1" si="338"/>
        <v/>
      </c>
      <c r="FB74" s="83" t="str">
        <f t="shared" ca="1" si="338"/>
        <v/>
      </c>
      <c r="FC74" s="83" t="str">
        <f t="shared" ca="1" si="338"/>
        <v/>
      </c>
      <c r="FD74" s="83" t="str">
        <f t="shared" ca="1" si="338"/>
        <v/>
      </c>
      <c r="FE74" s="83" t="str">
        <f t="shared" ca="1" si="338"/>
        <v/>
      </c>
      <c r="FF74" s="83" t="str">
        <f t="shared" ca="1" si="338"/>
        <v/>
      </c>
      <c r="FG74" s="83" t="str">
        <f t="shared" ca="1" si="338"/>
        <v/>
      </c>
      <c r="FH74" s="126" t="str">
        <f ca="1">IFERROR(IF(VLOOKUP(FH$1,$A$7:$C$26,3,0),IF(ISNUMBER(EY74),SUMIFS('Stats Coachs'!$F$3:$F$29,'Stats Coachs'!$C$3:$C$29,VLOOKUP(FH$1,$A$7:$B$26,2,0)),""),""),"")</f>
        <v/>
      </c>
      <c r="FI74" s="83" t="str">
        <f t="shared" ref="FI74:FQ83" ca="1" si="339">IFERROR(IF(VLOOKUP(FI$1,$A$7:$C$26,3,0),VLOOKUP($U74,INDIRECT("'"&amp;SUBSTITUTE(VLOOKUP(FI$1,$A$7:$C$26,2,0),"Saison","Stats",1)&amp;"'!$A:$J"),FI$2,0),""),"")</f>
        <v/>
      </c>
      <c r="FJ74" s="83" t="str">
        <f t="shared" ca="1" si="339"/>
        <v/>
      </c>
      <c r="FK74" s="83" t="str">
        <f t="shared" ca="1" si="339"/>
        <v/>
      </c>
      <c r="FL74" s="83" t="str">
        <f t="shared" ca="1" si="339"/>
        <v/>
      </c>
      <c r="FM74" s="83" t="str">
        <f t="shared" ca="1" si="339"/>
        <v/>
      </c>
      <c r="FN74" s="83" t="str">
        <f t="shared" ca="1" si="339"/>
        <v/>
      </c>
      <c r="FO74" s="83" t="str">
        <f t="shared" ca="1" si="339"/>
        <v/>
      </c>
      <c r="FP74" s="83" t="str">
        <f t="shared" ca="1" si="339"/>
        <v/>
      </c>
      <c r="FQ74" s="83" t="str">
        <f t="shared" ca="1" si="339"/>
        <v/>
      </c>
      <c r="FR74" s="126" t="str">
        <f ca="1">IFERROR(IF(VLOOKUP(FR$1,$A$7:$C$26,3,0),IF(ISNUMBER(FI74),SUMIFS('Stats Coachs'!$F$3:$F$29,'Stats Coachs'!$C$3:$C$29,VLOOKUP(FR$1,$A$7:$B$26,2,0)),""),""),"")</f>
        <v/>
      </c>
      <c r="FS74" s="83" t="str">
        <f t="shared" ref="FS74:GA83" ca="1" si="340">IFERROR(IF(VLOOKUP(FS$1,$A$7:$C$26,3,0),VLOOKUP($U74,INDIRECT("'"&amp;SUBSTITUTE(VLOOKUP(FS$1,$A$7:$C$26,2,0),"Saison","Stats",1)&amp;"'!$A:$J"),FS$2,0),""),"")</f>
        <v/>
      </c>
      <c r="FT74" s="83" t="str">
        <f t="shared" ca="1" si="340"/>
        <v/>
      </c>
      <c r="FU74" s="83" t="str">
        <f t="shared" ca="1" si="340"/>
        <v/>
      </c>
      <c r="FV74" s="83" t="str">
        <f t="shared" ca="1" si="340"/>
        <v/>
      </c>
      <c r="FW74" s="83" t="str">
        <f t="shared" ca="1" si="340"/>
        <v/>
      </c>
      <c r="FX74" s="83" t="str">
        <f t="shared" ca="1" si="340"/>
        <v/>
      </c>
      <c r="FY74" s="83" t="str">
        <f t="shared" ca="1" si="340"/>
        <v/>
      </c>
      <c r="FZ74" s="83" t="str">
        <f t="shared" ca="1" si="340"/>
        <v/>
      </c>
      <c r="GA74" s="83" t="str">
        <f t="shared" ca="1" si="340"/>
        <v/>
      </c>
      <c r="GB74" s="126" t="str">
        <f ca="1">IFERROR(IF(VLOOKUP(GB$1,$A$7:$C$26,3,0),IF(ISNUMBER(FS74),SUMIFS('Stats Coachs'!$F$3:$F$29,'Stats Coachs'!$C$3:$C$29,VLOOKUP(GB$1,$A$7:$B$26,2,0)),""),""),"")</f>
        <v/>
      </c>
      <c r="GC74" s="83" t="str">
        <f t="shared" ref="GC74:GK83" ca="1" si="341">IFERROR(IF(VLOOKUP(GC$1,$A$7:$C$26,3,0),VLOOKUP($U74,INDIRECT("'"&amp;SUBSTITUTE(VLOOKUP(GC$1,$A$7:$C$26,2,0),"Saison","Stats",1)&amp;"'!$A:$J"),GC$2,0),""),"")</f>
        <v/>
      </c>
      <c r="GD74" s="83" t="str">
        <f t="shared" ca="1" si="341"/>
        <v/>
      </c>
      <c r="GE74" s="83" t="str">
        <f t="shared" ca="1" si="341"/>
        <v/>
      </c>
      <c r="GF74" s="83" t="str">
        <f t="shared" ca="1" si="341"/>
        <v/>
      </c>
      <c r="GG74" s="83" t="str">
        <f t="shared" ca="1" si="341"/>
        <v/>
      </c>
      <c r="GH74" s="83" t="str">
        <f t="shared" ca="1" si="341"/>
        <v/>
      </c>
      <c r="GI74" s="83" t="str">
        <f t="shared" ca="1" si="341"/>
        <v/>
      </c>
      <c r="GJ74" s="83" t="str">
        <f t="shared" ca="1" si="341"/>
        <v/>
      </c>
      <c r="GK74" s="83" t="str">
        <f t="shared" ca="1" si="341"/>
        <v/>
      </c>
      <c r="GL74" s="126" t="str">
        <f ca="1">IFERROR(IF(VLOOKUP(GL$1,$A$7:$C$26,3,0),IF(ISNUMBER(GC74),SUMIFS('Stats Coachs'!$F$3:$F$29,'Stats Coachs'!$C$3:$C$29,VLOOKUP(GL$1,$A$7:$B$26,2,0)),""),""),"")</f>
        <v/>
      </c>
      <c r="GM74" s="83" t="str">
        <f t="shared" ref="GM74:GU83" ca="1" si="342">IFERROR(IF(VLOOKUP(GM$1,$A$7:$C$26,3,0),VLOOKUP($U74,INDIRECT("'"&amp;SUBSTITUTE(VLOOKUP(GM$1,$A$7:$C$26,2,0),"Saison","Stats",1)&amp;"'!$A:$J"),GM$2,0),""),"")</f>
        <v/>
      </c>
      <c r="GN74" s="83" t="str">
        <f t="shared" ca="1" si="342"/>
        <v/>
      </c>
      <c r="GO74" s="83" t="str">
        <f t="shared" ca="1" si="342"/>
        <v/>
      </c>
      <c r="GP74" s="83" t="str">
        <f t="shared" ca="1" si="342"/>
        <v/>
      </c>
      <c r="GQ74" s="83" t="str">
        <f t="shared" ca="1" si="342"/>
        <v/>
      </c>
      <c r="GR74" s="83" t="str">
        <f t="shared" ca="1" si="342"/>
        <v/>
      </c>
      <c r="GS74" s="83" t="str">
        <f t="shared" ca="1" si="342"/>
        <v/>
      </c>
      <c r="GT74" s="83" t="str">
        <f t="shared" ca="1" si="342"/>
        <v/>
      </c>
      <c r="GU74" s="83" t="str">
        <f t="shared" ca="1" si="342"/>
        <v/>
      </c>
      <c r="GV74" s="126" t="str">
        <f ca="1">IFERROR(IF(VLOOKUP(GV$1,$A$7:$C$26,3,0),IF(ISNUMBER(GM74),SUMIFS('Stats Coachs'!$F$3:$F$29,'Stats Coachs'!$C$3:$C$29,VLOOKUP(GV$1,$A$7:$B$26,2,0)),""),""),"")</f>
        <v/>
      </c>
      <c r="GW74" s="83">
        <f t="shared" ref="GW74:HE83" ca="1" si="343">IFERROR(IF(VLOOKUP(GW$1,$A$7:$C$26,3,0),VLOOKUP($U74,INDIRECT("'"&amp;SUBSTITUTE(VLOOKUP(GW$1,$A$7:$C$26,2,0),"Saison","Stats",1)&amp;"'!$A:$J"),GW$2,0),""),"")</f>
        <v>9</v>
      </c>
      <c r="GX74" s="83" t="str">
        <f t="shared" ca="1" si="343"/>
        <v>7'</v>
      </c>
      <c r="GY74" s="83">
        <f t="shared" ca="1" si="343"/>
        <v>2</v>
      </c>
      <c r="GZ74" s="83">
        <f t="shared" ca="1" si="343"/>
        <v>635</v>
      </c>
      <c r="HA74" s="83" t="str">
        <f t="shared" ca="1" si="343"/>
        <v>70.5</v>
      </c>
      <c r="HB74" s="83">
        <f t="shared" ca="1" si="343"/>
        <v>0</v>
      </c>
      <c r="HC74" s="83">
        <f t="shared" ca="1" si="343"/>
        <v>0</v>
      </c>
      <c r="HD74" s="83">
        <f t="shared" ca="1" si="343"/>
        <v>0</v>
      </c>
      <c r="HE74" s="83">
        <f t="shared" ca="1" si="343"/>
        <v>0</v>
      </c>
      <c r="HF74" s="126">
        <f ca="1">IFERROR(IF(VLOOKUP(HF$1,$A$7:$C$26,3,0),IF(ISNUMBER(GW74),SUMIFS('Stats Coachs'!$F$3:$F$29,'Stats Coachs'!$C$3:$C$29,VLOOKUP(HF$1,$A$7:$B$26,2,0)),""),""),"")</f>
        <v>21</v>
      </c>
      <c r="HG74" s="83">
        <f t="shared" ref="HG74:HO83" ca="1" si="344">IFERROR(IF(VLOOKUP(HG$1,$A$7:$C$26,3,0),VLOOKUP($U74,INDIRECT("'"&amp;SUBSTITUTE(VLOOKUP(HG$1,$A$7:$C$26,2,0),"Saison","Stats",1)&amp;"'!$A:$J"),HG$2,0),""),"")</f>
        <v>12</v>
      </c>
      <c r="HH74" s="83">
        <f t="shared" ca="1" si="344"/>
        <v>10</v>
      </c>
      <c r="HI74" s="83">
        <f t="shared" ca="1" si="344"/>
        <v>2</v>
      </c>
      <c r="HJ74" s="83">
        <f t="shared" ca="1" si="344"/>
        <v>965</v>
      </c>
      <c r="HK74" s="83" t="str">
        <f t="shared" ca="1" si="344"/>
        <v>80.5</v>
      </c>
      <c r="HL74" s="83">
        <f t="shared" ca="1" si="344"/>
        <v>0</v>
      </c>
      <c r="HM74" s="83">
        <f t="shared" ca="1" si="344"/>
        <v>0</v>
      </c>
      <c r="HN74" s="83">
        <f t="shared" ca="1" si="344"/>
        <v>0</v>
      </c>
      <c r="HO74" s="83">
        <f t="shared" ca="1" si="344"/>
        <v>0</v>
      </c>
      <c r="HP74" s="126">
        <f ca="1">IFERROR(IF(VLOOKUP(HP$1,$A$7:$C$26,3,0),IF(ISNUMBER(HG74),SUMIFS('Stats Coachs'!$F$3:$F$29,'Stats Coachs'!$C$3:$C$29,VLOOKUP(HP$1,$A$7:$B$26,2,0)),""),""),"")</f>
        <v>19</v>
      </c>
      <c r="HQ74" s="83">
        <f t="shared" ref="HQ74:HY83" ca="1" si="345">IFERROR(IF(VLOOKUP(HQ$1,$A$7:$C$26,3,0),VLOOKUP($U74,INDIRECT("'"&amp;SUBSTITUTE(VLOOKUP(HQ$1,$A$7:$C$26,2,0),"Saison","Stats",1)&amp;"'!$A:$J"),HQ$2,0),""),"")</f>
        <v>9</v>
      </c>
      <c r="HR74" s="83">
        <f t="shared" ca="1" si="345"/>
        <v>5</v>
      </c>
      <c r="HS74" s="83">
        <f t="shared" ca="1" si="345"/>
        <v>4</v>
      </c>
      <c r="HT74" s="83">
        <f t="shared" ca="1" si="345"/>
        <v>635</v>
      </c>
      <c r="HU74" s="83">
        <f t="shared" ca="1" si="345"/>
        <v>70</v>
      </c>
      <c r="HV74" s="83">
        <f t="shared" ca="1" si="345"/>
        <v>0</v>
      </c>
      <c r="HW74" s="83">
        <f t="shared" ca="1" si="345"/>
        <v>0</v>
      </c>
      <c r="HX74" s="83">
        <f t="shared" ca="1" si="345"/>
        <v>0</v>
      </c>
      <c r="HY74" s="83">
        <f t="shared" ca="1" si="345"/>
        <v>0</v>
      </c>
      <c r="HZ74" s="126">
        <f ca="1">IFERROR(IF(VLOOKUP(HZ$1,$A$7:$C$26,3,0),IF(ISNUMBER(HQ74),SUMIFS('Stats Coachs'!$F$3:$F$29,'Stats Coachs'!$C$3:$C$29,VLOOKUP(HZ$1,$A$7:$B$26,2,0)),""),""),"")</f>
        <v>20</v>
      </c>
      <c r="IA74" s="83">
        <f t="shared" ref="IA74:II83" ca="1" si="346">IFERROR(IF(VLOOKUP(IA$1,$A$7:$C$26,3,0),VLOOKUP($U74,INDIRECT("'"&amp;SUBSTITUTE(VLOOKUP(IA$1,$A$7:$C$26,2,0),"Saison","Stats",1)&amp;"'!$A:$J"),IA$2,0),""),"")</f>
        <v>6</v>
      </c>
      <c r="IB74" s="83">
        <f t="shared" ca="1" si="346"/>
        <v>4</v>
      </c>
      <c r="IC74" s="83">
        <f t="shared" ca="1" si="346"/>
        <v>2</v>
      </c>
      <c r="ID74" s="83">
        <f t="shared" ca="1" si="346"/>
        <v>450</v>
      </c>
      <c r="IE74" s="83">
        <f t="shared" ca="1" si="346"/>
        <v>75</v>
      </c>
      <c r="IF74" s="83">
        <f t="shared" ca="1" si="346"/>
        <v>0</v>
      </c>
      <c r="IG74" s="83">
        <f t="shared" ca="1" si="346"/>
        <v>0</v>
      </c>
      <c r="IH74" s="83">
        <f t="shared" ca="1" si="346"/>
        <v>1</v>
      </c>
      <c r="II74" s="83">
        <f t="shared" ca="1" si="346"/>
        <v>0</v>
      </c>
      <c r="IJ74" s="126">
        <f ca="1">IFERROR(IF(VLOOKUP(IJ$1,$A$7:$C$26,3,0),IF(ISNUMBER(IA74),SUMIFS('Stats Coachs'!$F$3:$F$29,'Stats Coachs'!$C$3:$C$29,VLOOKUP(IJ$1,$A$7:$B$26,2,0)),""),""),"")</f>
        <v>18</v>
      </c>
    </row>
    <row r="75" spans="5:248" x14ac:dyDescent="0.2">
      <c r="E75" s="83">
        <v>72</v>
      </c>
      <c r="F75" s="86" t="str">
        <f t="shared" ca="1" si="325"/>
        <v>David</v>
      </c>
      <c r="G75" s="83">
        <f t="shared" ca="1" si="315"/>
        <v>10</v>
      </c>
      <c r="H75" s="83">
        <f t="shared" ca="1" si="315"/>
        <v>4</v>
      </c>
      <c r="I75" s="83">
        <f t="shared" ca="1" si="315"/>
        <v>6</v>
      </c>
      <c r="J75" s="117">
        <f t="shared" ca="1" si="311"/>
        <v>570</v>
      </c>
      <c r="K75" s="87">
        <f t="shared" ca="1" si="316"/>
        <v>57</v>
      </c>
      <c r="L75" s="83">
        <f t="shared" ca="1" si="317"/>
        <v>0</v>
      </c>
      <c r="M75" s="83">
        <f t="shared" ca="1" si="317"/>
        <v>0</v>
      </c>
      <c r="N75" s="83">
        <f t="shared" ca="1" si="317"/>
        <v>0</v>
      </c>
      <c r="O75" s="83">
        <f t="shared" ca="1" si="312"/>
        <v>0</v>
      </c>
      <c r="P75" s="114">
        <f t="shared" ca="1" si="318"/>
        <v>2.2883295194508008E-2</v>
      </c>
      <c r="Q75" s="83">
        <f t="shared" ca="1" si="319"/>
        <v>1</v>
      </c>
      <c r="R75" s="114">
        <f t="shared" ca="1" si="320"/>
        <v>0.43478260869565216</v>
      </c>
      <c r="T75" s="88">
        <f ca="1">RANK(V75,$V$4:$V$98,0)+COUNTIFS($V$4:$V75,V75)-1</f>
        <v>58</v>
      </c>
      <c r="U75" s="84" t="str">
        <f>Listes!X75</f>
        <v>Mounim</v>
      </c>
      <c r="V75" s="89" cm="1">
        <f t="array" aca="1" ref="V75" ca="1">INDEX($W75:$AG75,$C$2)</f>
        <v>25</v>
      </c>
      <c r="W75" s="83">
        <f t="shared" ca="1" si="321"/>
        <v>25</v>
      </c>
      <c r="X75" s="83">
        <f t="shared" ca="1" si="321"/>
        <v>11</v>
      </c>
      <c r="Y75" s="83">
        <f t="shared" ca="1" si="321"/>
        <v>14</v>
      </c>
      <c r="Z75" s="83">
        <f t="shared" ca="1" si="321"/>
        <v>1305</v>
      </c>
      <c r="AA75" s="90">
        <f t="shared" ca="1" si="313"/>
        <v>52.2</v>
      </c>
      <c r="AB75" s="83">
        <f t="shared" ca="1" si="322"/>
        <v>1</v>
      </c>
      <c r="AC75" s="83">
        <f t="shared" ca="1" si="322"/>
        <v>0</v>
      </c>
      <c r="AD75" s="83">
        <f t="shared" ca="1" si="322"/>
        <v>0</v>
      </c>
      <c r="AE75" s="83">
        <f t="shared" ca="1" si="322"/>
        <v>0</v>
      </c>
      <c r="AF75" s="116">
        <f t="shared" ca="1" si="314"/>
        <v>5.7208237986270026E-2</v>
      </c>
      <c r="AG75" s="85">
        <f t="shared" ca="1" si="323"/>
        <v>3</v>
      </c>
      <c r="AH75" s="126">
        <f t="shared" ca="1" si="324"/>
        <v>66</v>
      </c>
      <c r="AI75" s="83" t="str">
        <f t="shared" ca="1" si="326"/>
        <v/>
      </c>
      <c r="AJ75" s="83" t="str">
        <f t="shared" ca="1" si="326"/>
        <v/>
      </c>
      <c r="AK75" s="83" t="str">
        <f t="shared" ca="1" si="326"/>
        <v/>
      </c>
      <c r="AL75" s="83" t="str">
        <f t="shared" ca="1" si="326"/>
        <v/>
      </c>
      <c r="AM75" s="83" t="str">
        <f t="shared" ca="1" si="326"/>
        <v/>
      </c>
      <c r="AN75" s="83" t="str">
        <f t="shared" ca="1" si="326"/>
        <v/>
      </c>
      <c r="AO75" s="83" t="str">
        <f t="shared" ca="1" si="326"/>
        <v/>
      </c>
      <c r="AP75" s="83" t="str">
        <f t="shared" ca="1" si="326"/>
        <v/>
      </c>
      <c r="AQ75" s="83" t="str">
        <f t="shared" ca="1" si="326"/>
        <v/>
      </c>
      <c r="AR75" s="126" t="str">
        <f ca="1">IFERROR(IF(VLOOKUP(AR$1,$A$6:$C$26,3,0),IF(ISNUMBER(AI75),SUMIFS('Stats Coachs'!$F$2:$F$29,'Stats Coachs'!$C$2:$C$29,VLOOKUP(AR$1,$A$6:$B$26,2,0)),""),""),"")</f>
        <v/>
      </c>
      <c r="AS75" s="83" t="str">
        <f t="shared" ca="1" si="327"/>
        <v/>
      </c>
      <c r="AT75" s="83" t="str">
        <f t="shared" ca="1" si="327"/>
        <v/>
      </c>
      <c r="AU75" s="83" t="str">
        <f t="shared" ca="1" si="327"/>
        <v/>
      </c>
      <c r="AV75" s="83" t="str">
        <f t="shared" ca="1" si="327"/>
        <v/>
      </c>
      <c r="AW75" s="83" t="str">
        <f t="shared" ca="1" si="327"/>
        <v/>
      </c>
      <c r="AX75" s="83" t="str">
        <f t="shared" ca="1" si="327"/>
        <v/>
      </c>
      <c r="AY75" s="83" t="str">
        <f t="shared" ca="1" si="327"/>
        <v/>
      </c>
      <c r="AZ75" s="83" t="str">
        <f t="shared" ca="1" si="327"/>
        <v/>
      </c>
      <c r="BA75" s="83" t="str">
        <f t="shared" ca="1" si="327"/>
        <v/>
      </c>
      <c r="BB75" s="126" t="str">
        <f ca="1">IFERROR(IF(VLOOKUP(BB$1,$A$7:$C$26,3,0),IF(ISNUMBER(AS75),SUMIFS('Stats Coachs'!$F$3:$F$29,'Stats Coachs'!$C$3:$C$29,VLOOKUP(BB$1,$A$7:$B$26,2,0)),""),""),"")</f>
        <v/>
      </c>
      <c r="BC75" s="83" t="str">
        <f t="shared" ca="1" si="328"/>
        <v/>
      </c>
      <c r="BD75" s="83" t="str">
        <f t="shared" ca="1" si="328"/>
        <v/>
      </c>
      <c r="BE75" s="83" t="str">
        <f t="shared" ca="1" si="328"/>
        <v/>
      </c>
      <c r="BF75" s="83" t="str">
        <f t="shared" ca="1" si="328"/>
        <v/>
      </c>
      <c r="BG75" s="83" t="str">
        <f t="shared" ca="1" si="328"/>
        <v/>
      </c>
      <c r="BH75" s="83" t="str">
        <f t="shared" ca="1" si="328"/>
        <v/>
      </c>
      <c r="BI75" s="83" t="str">
        <f t="shared" ca="1" si="328"/>
        <v/>
      </c>
      <c r="BJ75" s="83" t="str">
        <f t="shared" ca="1" si="328"/>
        <v/>
      </c>
      <c r="BK75" s="83" t="str">
        <f t="shared" ca="1" si="328"/>
        <v/>
      </c>
      <c r="BL75" s="126" t="str">
        <f ca="1">IFERROR(IF(VLOOKUP(BL$1,$A$7:$C$26,3,0),IF(ISNUMBER(BC75),SUMIFS('Stats Coachs'!$F$3:$F$29,'Stats Coachs'!$C$3:$C$29,VLOOKUP(BL$1,$A$7:$B$26,2,0)),""),""),"")</f>
        <v/>
      </c>
      <c r="BM75" s="83" t="str">
        <f t="shared" ca="1" si="329"/>
        <v/>
      </c>
      <c r="BN75" s="83" t="str">
        <f t="shared" ca="1" si="329"/>
        <v/>
      </c>
      <c r="BO75" s="83" t="str">
        <f t="shared" ca="1" si="329"/>
        <v/>
      </c>
      <c r="BP75" s="83" t="str">
        <f t="shared" ca="1" si="329"/>
        <v/>
      </c>
      <c r="BQ75" s="83" t="str">
        <f t="shared" ca="1" si="329"/>
        <v/>
      </c>
      <c r="BR75" s="83" t="str">
        <f t="shared" ca="1" si="329"/>
        <v/>
      </c>
      <c r="BS75" s="83" t="str">
        <f t="shared" ca="1" si="329"/>
        <v/>
      </c>
      <c r="BT75" s="83" t="str">
        <f t="shared" ca="1" si="329"/>
        <v/>
      </c>
      <c r="BU75" s="83" t="str">
        <f t="shared" ca="1" si="329"/>
        <v/>
      </c>
      <c r="BV75" s="126" t="str">
        <f ca="1">IFERROR(IF(VLOOKUP(BV$1,$A$7:$C$26,3,0),IF(ISNUMBER(BM75),SUMIFS('Stats Coachs'!$F$3:$F$29,'Stats Coachs'!$C$3:$C$29,VLOOKUP(BV$1,$A$7:$B$26,2,0)),""),""),"")</f>
        <v/>
      </c>
      <c r="BW75" s="83" t="str">
        <f t="shared" ca="1" si="330"/>
        <v/>
      </c>
      <c r="BX75" s="83" t="str">
        <f t="shared" ca="1" si="330"/>
        <v/>
      </c>
      <c r="BY75" s="83" t="str">
        <f t="shared" ca="1" si="330"/>
        <v/>
      </c>
      <c r="BZ75" s="83" t="str">
        <f t="shared" ca="1" si="330"/>
        <v/>
      </c>
      <c r="CA75" s="83" t="str">
        <f t="shared" ca="1" si="330"/>
        <v/>
      </c>
      <c r="CB75" s="83" t="str">
        <f t="shared" ca="1" si="330"/>
        <v/>
      </c>
      <c r="CC75" s="83" t="str">
        <f t="shared" ca="1" si="330"/>
        <v/>
      </c>
      <c r="CD75" s="83" t="str">
        <f t="shared" ca="1" si="330"/>
        <v/>
      </c>
      <c r="CE75" s="83" t="str">
        <f t="shared" ca="1" si="330"/>
        <v/>
      </c>
      <c r="CF75" s="126" t="str">
        <f ca="1">IFERROR(IF(VLOOKUP(CF$1,$A$7:$C$26,3,0),IF(ISNUMBER(BW75),SUMIFS('Stats Coachs'!$F$3:$F$29,'Stats Coachs'!$C$3:$C$29,VLOOKUP(CF$1,$A$7:$B$26,2,0)),""),""),"")</f>
        <v/>
      </c>
      <c r="CG75" s="83" t="str">
        <f t="shared" ca="1" si="331"/>
        <v/>
      </c>
      <c r="CH75" s="83" t="str">
        <f t="shared" ca="1" si="331"/>
        <v/>
      </c>
      <c r="CI75" s="83" t="str">
        <f t="shared" ca="1" si="331"/>
        <v/>
      </c>
      <c r="CJ75" s="83" t="str">
        <f t="shared" ca="1" si="331"/>
        <v/>
      </c>
      <c r="CK75" s="83" t="str">
        <f t="shared" ca="1" si="331"/>
        <v/>
      </c>
      <c r="CL75" s="83" t="str">
        <f t="shared" ca="1" si="331"/>
        <v/>
      </c>
      <c r="CM75" s="83" t="str">
        <f t="shared" ca="1" si="331"/>
        <v/>
      </c>
      <c r="CN75" s="83" t="str">
        <f t="shared" ca="1" si="331"/>
        <v/>
      </c>
      <c r="CO75" s="83" t="str">
        <f t="shared" ca="1" si="331"/>
        <v/>
      </c>
      <c r="CP75" s="126" t="str">
        <f ca="1">IFERROR(IF(VLOOKUP(CP$1,$A$7:$C$26,3,0),IF(ISNUMBER(CG75),SUMIFS('Stats Coachs'!$F$3:$F$29,'Stats Coachs'!$C$3:$C$29,VLOOKUP(CP$1,$A$7:$B$26,2,0)),""),""),"")</f>
        <v/>
      </c>
      <c r="CQ75" s="83" t="str">
        <f t="shared" ca="1" si="332"/>
        <v/>
      </c>
      <c r="CR75" s="83" t="str">
        <f t="shared" ca="1" si="332"/>
        <v/>
      </c>
      <c r="CS75" s="83" t="str">
        <f t="shared" ca="1" si="332"/>
        <v/>
      </c>
      <c r="CT75" s="83" t="str">
        <f t="shared" ca="1" si="332"/>
        <v/>
      </c>
      <c r="CU75" s="83" t="str">
        <f t="shared" ca="1" si="332"/>
        <v/>
      </c>
      <c r="CV75" s="83" t="str">
        <f t="shared" ca="1" si="332"/>
        <v/>
      </c>
      <c r="CW75" s="83" t="str">
        <f t="shared" ca="1" si="332"/>
        <v/>
      </c>
      <c r="CX75" s="83" t="str">
        <f t="shared" ca="1" si="332"/>
        <v/>
      </c>
      <c r="CY75" s="83" t="str">
        <f t="shared" ca="1" si="332"/>
        <v/>
      </c>
      <c r="CZ75" s="126" t="str">
        <f ca="1">IFERROR(IF(VLOOKUP(CZ$1,$A$7:$C$26,3,0),IF(ISNUMBER(CQ75),SUMIFS('Stats Coachs'!$F$3:$F$29,'Stats Coachs'!$C$3:$C$29,VLOOKUP(CZ$1,$A$7:$B$26,2,0)),""),""),"")</f>
        <v/>
      </c>
      <c r="DA75" s="83">
        <f t="shared" ca="1" si="333"/>
        <v>5</v>
      </c>
      <c r="DB75" s="83">
        <f t="shared" ca="1" si="333"/>
        <v>2</v>
      </c>
      <c r="DC75" s="83">
        <f t="shared" ca="1" si="333"/>
        <v>3</v>
      </c>
      <c r="DD75" s="83">
        <f t="shared" ca="1" si="333"/>
        <v>290</v>
      </c>
      <c r="DE75" s="83">
        <f t="shared" ca="1" si="333"/>
        <v>58</v>
      </c>
      <c r="DF75" s="83">
        <f t="shared" ca="1" si="333"/>
        <v>0</v>
      </c>
      <c r="DG75" s="83">
        <f t="shared" ca="1" si="333"/>
        <v>0</v>
      </c>
      <c r="DH75" s="83">
        <f t="shared" ca="1" si="333"/>
        <v>0</v>
      </c>
      <c r="DI75" s="83">
        <f t="shared" ca="1" si="333"/>
        <v>0</v>
      </c>
      <c r="DJ75" s="126">
        <f ca="1">IFERROR(IF(VLOOKUP(DJ$1,$A$7:$C$26,3,0),IF(ISNUMBER(DA75),SUMIFS('Stats Coachs'!$F$3:$F$29,'Stats Coachs'!$C$3:$C$29,VLOOKUP(DJ$1,$A$7:$B$26,2,0)),""),""),"")</f>
        <v>18</v>
      </c>
      <c r="DK75" s="83">
        <f t="shared" ca="1" si="334"/>
        <v>9</v>
      </c>
      <c r="DL75" s="83">
        <f t="shared" ca="1" si="334"/>
        <v>5</v>
      </c>
      <c r="DM75" s="83">
        <f t="shared" ca="1" si="334"/>
        <v>4</v>
      </c>
      <c r="DN75" s="83">
        <f t="shared" ca="1" si="334"/>
        <v>455</v>
      </c>
      <c r="DO75" s="83" t="str">
        <f t="shared" ca="1" si="334"/>
        <v>50.5</v>
      </c>
      <c r="DP75" s="83">
        <f t="shared" ca="1" si="334"/>
        <v>0</v>
      </c>
      <c r="DQ75" s="83">
        <f t="shared" ca="1" si="334"/>
        <v>0</v>
      </c>
      <c r="DR75" s="83">
        <f t="shared" ca="1" si="334"/>
        <v>0</v>
      </c>
      <c r="DS75" s="83">
        <f t="shared" ca="1" si="334"/>
        <v>0</v>
      </c>
      <c r="DT75" s="126">
        <f ca="1">IFERROR(IF(VLOOKUP(DT$1,$A$7:$C$26,3,0),IF(ISNUMBER(DK75),SUMIFS('Stats Coachs'!$F$3:$F$29,'Stats Coachs'!$C$3:$C$29,VLOOKUP(DT$1,$A$7:$B$26,2,0)),""),""),"")</f>
        <v>24</v>
      </c>
      <c r="DU75" s="83">
        <f t="shared" ca="1" si="335"/>
        <v>11</v>
      </c>
      <c r="DV75" s="83">
        <f t="shared" ca="1" si="335"/>
        <v>4</v>
      </c>
      <c r="DW75" s="83">
        <f t="shared" ca="1" si="335"/>
        <v>7</v>
      </c>
      <c r="DX75" s="83">
        <f t="shared" ca="1" si="335"/>
        <v>560</v>
      </c>
      <c r="DY75" s="83">
        <f t="shared" ca="1" si="335"/>
        <v>51</v>
      </c>
      <c r="DZ75" s="83">
        <f t="shared" ca="1" si="335"/>
        <v>1</v>
      </c>
      <c r="EA75" s="83">
        <f t="shared" ca="1" si="335"/>
        <v>0</v>
      </c>
      <c r="EB75" s="83">
        <f t="shared" ca="1" si="335"/>
        <v>0</v>
      </c>
      <c r="EC75" s="83">
        <f t="shared" ca="1" si="335"/>
        <v>0</v>
      </c>
      <c r="ED75" s="126">
        <f ca="1">IFERROR(IF(VLOOKUP(ED$1,$A$7:$C$26,3,0),IF(ISNUMBER(DU75),SUMIFS('Stats Coachs'!$F$3:$F$29,'Stats Coachs'!$C$3:$C$29,VLOOKUP(ED$1,$A$7:$B$26,2,0)),""),""),"")</f>
        <v>24</v>
      </c>
      <c r="EE75" s="83" t="str">
        <f t="shared" ca="1" si="336"/>
        <v/>
      </c>
      <c r="EF75" s="83" t="str">
        <f t="shared" ca="1" si="336"/>
        <v/>
      </c>
      <c r="EG75" s="83" t="str">
        <f t="shared" ca="1" si="336"/>
        <v/>
      </c>
      <c r="EH75" s="83" t="str">
        <f t="shared" ca="1" si="336"/>
        <v/>
      </c>
      <c r="EI75" s="83" t="str">
        <f t="shared" ca="1" si="336"/>
        <v/>
      </c>
      <c r="EJ75" s="83" t="str">
        <f t="shared" ca="1" si="336"/>
        <v/>
      </c>
      <c r="EK75" s="83" t="str">
        <f t="shared" ca="1" si="336"/>
        <v/>
      </c>
      <c r="EL75" s="83" t="str">
        <f t="shared" ca="1" si="336"/>
        <v/>
      </c>
      <c r="EM75" s="83" t="str">
        <f t="shared" ca="1" si="336"/>
        <v/>
      </c>
      <c r="EN75" s="126" t="str">
        <f ca="1">IFERROR(IF(VLOOKUP(EN$1,$A$7:$C$26,3,0),IF(ISNUMBER(EE75),SUMIFS('Stats Coachs'!$F$3:$F$29,'Stats Coachs'!$C$3:$C$29,VLOOKUP(EN$1,$A$7:$B$26,2,0)),""),""),"")</f>
        <v/>
      </c>
      <c r="EO75" s="83" t="str">
        <f t="shared" ca="1" si="337"/>
        <v/>
      </c>
      <c r="EP75" s="83" t="str">
        <f t="shared" ca="1" si="337"/>
        <v/>
      </c>
      <c r="EQ75" s="83" t="str">
        <f t="shared" ca="1" si="337"/>
        <v/>
      </c>
      <c r="ER75" s="83" t="str">
        <f t="shared" ca="1" si="337"/>
        <v/>
      </c>
      <c r="ES75" s="83" t="str">
        <f t="shared" ca="1" si="337"/>
        <v/>
      </c>
      <c r="ET75" s="83" t="str">
        <f t="shared" ca="1" si="337"/>
        <v/>
      </c>
      <c r="EU75" s="83" t="str">
        <f t="shared" ca="1" si="337"/>
        <v/>
      </c>
      <c r="EV75" s="83" t="str">
        <f t="shared" ca="1" si="337"/>
        <v/>
      </c>
      <c r="EW75" s="83" t="str">
        <f t="shared" ca="1" si="337"/>
        <v/>
      </c>
      <c r="EX75" s="126" t="str">
        <f ca="1">IFERROR(IF(VLOOKUP(EX$1,$A$7:$C$26,3,0),IF(ISNUMBER(EO75),SUMIFS('Stats Coachs'!$F$3:$F$29,'Stats Coachs'!$C$3:$C$29,VLOOKUP(EX$1,$A$7:$B$26,2,0)),""),""),"")</f>
        <v/>
      </c>
      <c r="EY75" s="83" t="str">
        <f t="shared" ca="1" si="338"/>
        <v/>
      </c>
      <c r="EZ75" s="83" t="str">
        <f t="shared" ca="1" si="338"/>
        <v/>
      </c>
      <c r="FA75" s="83" t="str">
        <f t="shared" ca="1" si="338"/>
        <v/>
      </c>
      <c r="FB75" s="83" t="str">
        <f t="shared" ca="1" si="338"/>
        <v/>
      </c>
      <c r="FC75" s="83" t="str">
        <f t="shared" ca="1" si="338"/>
        <v/>
      </c>
      <c r="FD75" s="83" t="str">
        <f t="shared" ca="1" si="338"/>
        <v/>
      </c>
      <c r="FE75" s="83" t="str">
        <f t="shared" ca="1" si="338"/>
        <v/>
      </c>
      <c r="FF75" s="83" t="str">
        <f t="shared" ca="1" si="338"/>
        <v/>
      </c>
      <c r="FG75" s="83" t="str">
        <f t="shared" ca="1" si="338"/>
        <v/>
      </c>
      <c r="FH75" s="126" t="str">
        <f ca="1">IFERROR(IF(VLOOKUP(FH$1,$A$7:$C$26,3,0),IF(ISNUMBER(EY75),SUMIFS('Stats Coachs'!$F$3:$F$29,'Stats Coachs'!$C$3:$C$29,VLOOKUP(FH$1,$A$7:$B$26,2,0)),""),""),"")</f>
        <v/>
      </c>
      <c r="FI75" s="83" t="str">
        <f t="shared" ca="1" si="339"/>
        <v/>
      </c>
      <c r="FJ75" s="83" t="str">
        <f t="shared" ca="1" si="339"/>
        <v/>
      </c>
      <c r="FK75" s="83" t="str">
        <f t="shared" ca="1" si="339"/>
        <v/>
      </c>
      <c r="FL75" s="83" t="str">
        <f t="shared" ca="1" si="339"/>
        <v/>
      </c>
      <c r="FM75" s="83" t="str">
        <f t="shared" ca="1" si="339"/>
        <v/>
      </c>
      <c r="FN75" s="83" t="str">
        <f t="shared" ca="1" si="339"/>
        <v/>
      </c>
      <c r="FO75" s="83" t="str">
        <f t="shared" ca="1" si="339"/>
        <v/>
      </c>
      <c r="FP75" s="83" t="str">
        <f t="shared" ca="1" si="339"/>
        <v/>
      </c>
      <c r="FQ75" s="83" t="str">
        <f t="shared" ca="1" si="339"/>
        <v/>
      </c>
      <c r="FR75" s="126" t="str">
        <f ca="1">IFERROR(IF(VLOOKUP(FR$1,$A$7:$C$26,3,0),IF(ISNUMBER(FI75),SUMIFS('Stats Coachs'!$F$3:$F$29,'Stats Coachs'!$C$3:$C$29,VLOOKUP(FR$1,$A$7:$B$26,2,0)),""),""),"")</f>
        <v/>
      </c>
      <c r="FS75" s="83" t="str">
        <f t="shared" ca="1" si="340"/>
        <v/>
      </c>
      <c r="FT75" s="83" t="str">
        <f t="shared" ca="1" si="340"/>
        <v/>
      </c>
      <c r="FU75" s="83" t="str">
        <f t="shared" ca="1" si="340"/>
        <v/>
      </c>
      <c r="FV75" s="83" t="str">
        <f t="shared" ca="1" si="340"/>
        <v/>
      </c>
      <c r="FW75" s="83" t="str">
        <f t="shared" ca="1" si="340"/>
        <v/>
      </c>
      <c r="FX75" s="83" t="str">
        <f t="shared" ca="1" si="340"/>
        <v/>
      </c>
      <c r="FY75" s="83" t="str">
        <f t="shared" ca="1" si="340"/>
        <v/>
      </c>
      <c r="FZ75" s="83" t="str">
        <f t="shared" ca="1" si="340"/>
        <v/>
      </c>
      <c r="GA75" s="83" t="str">
        <f t="shared" ca="1" si="340"/>
        <v/>
      </c>
      <c r="GB75" s="126" t="str">
        <f ca="1">IFERROR(IF(VLOOKUP(GB$1,$A$7:$C$26,3,0),IF(ISNUMBER(FS75),SUMIFS('Stats Coachs'!$F$3:$F$29,'Stats Coachs'!$C$3:$C$29,VLOOKUP(GB$1,$A$7:$B$26,2,0)),""),""),"")</f>
        <v/>
      </c>
      <c r="GC75" s="83" t="str">
        <f t="shared" ca="1" si="341"/>
        <v/>
      </c>
      <c r="GD75" s="83" t="str">
        <f t="shared" ca="1" si="341"/>
        <v/>
      </c>
      <c r="GE75" s="83" t="str">
        <f t="shared" ca="1" si="341"/>
        <v/>
      </c>
      <c r="GF75" s="83" t="str">
        <f t="shared" ca="1" si="341"/>
        <v/>
      </c>
      <c r="GG75" s="83" t="str">
        <f t="shared" ca="1" si="341"/>
        <v/>
      </c>
      <c r="GH75" s="83" t="str">
        <f t="shared" ca="1" si="341"/>
        <v/>
      </c>
      <c r="GI75" s="83" t="str">
        <f t="shared" ca="1" si="341"/>
        <v/>
      </c>
      <c r="GJ75" s="83" t="str">
        <f t="shared" ca="1" si="341"/>
        <v/>
      </c>
      <c r="GK75" s="83" t="str">
        <f t="shared" ca="1" si="341"/>
        <v/>
      </c>
      <c r="GL75" s="126" t="str">
        <f ca="1">IFERROR(IF(VLOOKUP(GL$1,$A$7:$C$26,3,0),IF(ISNUMBER(GC75),SUMIFS('Stats Coachs'!$F$3:$F$29,'Stats Coachs'!$C$3:$C$29,VLOOKUP(GL$1,$A$7:$B$26,2,0)),""),""),"")</f>
        <v/>
      </c>
      <c r="GM75" s="83" t="str">
        <f t="shared" ca="1" si="342"/>
        <v/>
      </c>
      <c r="GN75" s="83" t="str">
        <f t="shared" ca="1" si="342"/>
        <v/>
      </c>
      <c r="GO75" s="83" t="str">
        <f t="shared" ca="1" si="342"/>
        <v/>
      </c>
      <c r="GP75" s="83" t="str">
        <f t="shared" ca="1" si="342"/>
        <v/>
      </c>
      <c r="GQ75" s="83" t="str">
        <f t="shared" ca="1" si="342"/>
        <v/>
      </c>
      <c r="GR75" s="83" t="str">
        <f t="shared" ca="1" si="342"/>
        <v/>
      </c>
      <c r="GS75" s="83" t="str">
        <f t="shared" ca="1" si="342"/>
        <v/>
      </c>
      <c r="GT75" s="83" t="str">
        <f t="shared" ca="1" si="342"/>
        <v/>
      </c>
      <c r="GU75" s="83" t="str">
        <f t="shared" ca="1" si="342"/>
        <v/>
      </c>
      <c r="GV75" s="126" t="str">
        <f ca="1">IFERROR(IF(VLOOKUP(GV$1,$A$7:$C$26,3,0),IF(ISNUMBER(GM75),SUMIFS('Stats Coachs'!$F$3:$F$29,'Stats Coachs'!$C$3:$C$29,VLOOKUP(GV$1,$A$7:$B$26,2,0)),""),""),"")</f>
        <v/>
      </c>
      <c r="GW75" s="83" t="str">
        <f t="shared" ca="1" si="343"/>
        <v/>
      </c>
      <c r="GX75" s="83" t="str">
        <f t="shared" ca="1" si="343"/>
        <v/>
      </c>
      <c r="GY75" s="83" t="str">
        <f t="shared" ca="1" si="343"/>
        <v/>
      </c>
      <c r="GZ75" s="83" t="str">
        <f t="shared" ca="1" si="343"/>
        <v/>
      </c>
      <c r="HA75" s="83" t="str">
        <f t="shared" ca="1" si="343"/>
        <v/>
      </c>
      <c r="HB75" s="83" t="str">
        <f t="shared" ca="1" si="343"/>
        <v/>
      </c>
      <c r="HC75" s="83" t="str">
        <f t="shared" ca="1" si="343"/>
        <v/>
      </c>
      <c r="HD75" s="83" t="str">
        <f t="shared" ca="1" si="343"/>
        <v/>
      </c>
      <c r="HE75" s="83" t="str">
        <f t="shared" ca="1" si="343"/>
        <v/>
      </c>
      <c r="HF75" s="126" t="str">
        <f ca="1">IFERROR(IF(VLOOKUP(HF$1,$A$7:$C$26,3,0),IF(ISNUMBER(GW75),SUMIFS('Stats Coachs'!$F$3:$F$29,'Stats Coachs'!$C$3:$C$29,VLOOKUP(HF$1,$A$7:$B$26,2,0)),""),""),"")</f>
        <v/>
      </c>
      <c r="HG75" s="83" t="str">
        <f t="shared" ca="1" si="344"/>
        <v/>
      </c>
      <c r="HH75" s="83" t="str">
        <f t="shared" ca="1" si="344"/>
        <v/>
      </c>
      <c r="HI75" s="83" t="str">
        <f t="shared" ca="1" si="344"/>
        <v/>
      </c>
      <c r="HJ75" s="83" t="str">
        <f t="shared" ca="1" si="344"/>
        <v/>
      </c>
      <c r="HK75" s="83" t="str">
        <f t="shared" ca="1" si="344"/>
        <v/>
      </c>
      <c r="HL75" s="83" t="str">
        <f t="shared" ca="1" si="344"/>
        <v/>
      </c>
      <c r="HM75" s="83" t="str">
        <f t="shared" ca="1" si="344"/>
        <v/>
      </c>
      <c r="HN75" s="83" t="str">
        <f t="shared" ca="1" si="344"/>
        <v/>
      </c>
      <c r="HO75" s="83" t="str">
        <f t="shared" ca="1" si="344"/>
        <v/>
      </c>
      <c r="HP75" s="126" t="str">
        <f ca="1">IFERROR(IF(VLOOKUP(HP$1,$A$7:$C$26,3,0),IF(ISNUMBER(HG75),SUMIFS('Stats Coachs'!$F$3:$F$29,'Stats Coachs'!$C$3:$C$29,VLOOKUP(HP$1,$A$7:$B$26,2,0)),""),""),"")</f>
        <v/>
      </c>
      <c r="HQ75" s="83" t="str">
        <f t="shared" ca="1" si="345"/>
        <v/>
      </c>
      <c r="HR75" s="83" t="str">
        <f t="shared" ca="1" si="345"/>
        <v/>
      </c>
      <c r="HS75" s="83" t="str">
        <f t="shared" ca="1" si="345"/>
        <v/>
      </c>
      <c r="HT75" s="83" t="str">
        <f t="shared" ca="1" si="345"/>
        <v/>
      </c>
      <c r="HU75" s="83" t="str">
        <f t="shared" ca="1" si="345"/>
        <v/>
      </c>
      <c r="HV75" s="83" t="str">
        <f t="shared" ca="1" si="345"/>
        <v/>
      </c>
      <c r="HW75" s="83" t="str">
        <f t="shared" ca="1" si="345"/>
        <v/>
      </c>
      <c r="HX75" s="83" t="str">
        <f t="shared" ca="1" si="345"/>
        <v/>
      </c>
      <c r="HY75" s="83" t="str">
        <f t="shared" ca="1" si="345"/>
        <v/>
      </c>
      <c r="HZ75" s="126" t="str">
        <f ca="1">IFERROR(IF(VLOOKUP(HZ$1,$A$7:$C$26,3,0),IF(ISNUMBER(HQ75),SUMIFS('Stats Coachs'!$F$3:$F$29,'Stats Coachs'!$C$3:$C$29,VLOOKUP(HZ$1,$A$7:$B$26,2,0)),""),""),"")</f>
        <v/>
      </c>
      <c r="IA75" s="83" t="str">
        <f t="shared" ca="1" si="346"/>
        <v/>
      </c>
      <c r="IB75" s="83" t="str">
        <f t="shared" ca="1" si="346"/>
        <v/>
      </c>
      <c r="IC75" s="83" t="str">
        <f t="shared" ca="1" si="346"/>
        <v/>
      </c>
      <c r="ID75" s="83" t="str">
        <f t="shared" ca="1" si="346"/>
        <v/>
      </c>
      <c r="IE75" s="83" t="str">
        <f t="shared" ca="1" si="346"/>
        <v/>
      </c>
      <c r="IF75" s="83" t="str">
        <f t="shared" ca="1" si="346"/>
        <v/>
      </c>
      <c r="IG75" s="83" t="str">
        <f t="shared" ca="1" si="346"/>
        <v/>
      </c>
      <c r="IH75" s="83" t="str">
        <f t="shared" ca="1" si="346"/>
        <v/>
      </c>
      <c r="II75" s="83" t="str">
        <f t="shared" ca="1" si="346"/>
        <v/>
      </c>
      <c r="IJ75" s="126" t="str">
        <f ca="1">IFERROR(IF(VLOOKUP(IJ$1,$A$7:$C$26,3,0),IF(ISNUMBER(IA75),SUMIFS('Stats Coachs'!$F$3:$F$29,'Stats Coachs'!$C$3:$C$29,VLOOKUP(IJ$1,$A$7:$B$26,2,0)),""),""),"")</f>
        <v/>
      </c>
    </row>
    <row r="76" spans="5:248" x14ac:dyDescent="0.2">
      <c r="E76" s="83">
        <v>73</v>
      </c>
      <c r="F76" s="86" t="str">
        <f t="shared" ca="1" si="325"/>
        <v>Maxime</v>
      </c>
      <c r="G76" s="83">
        <f t="shared" ca="1" si="315"/>
        <v>10</v>
      </c>
      <c r="H76" s="83">
        <f t="shared" ca="1" si="315"/>
        <v>8</v>
      </c>
      <c r="I76" s="83">
        <f t="shared" ca="1" si="315"/>
        <v>2</v>
      </c>
      <c r="J76" s="117">
        <f t="shared" ca="1" si="311"/>
        <v>790</v>
      </c>
      <c r="K76" s="87">
        <f t="shared" ca="1" si="316"/>
        <v>79</v>
      </c>
      <c r="L76" s="83">
        <f t="shared" ca="1" si="317"/>
        <v>3</v>
      </c>
      <c r="M76" s="83">
        <f t="shared" ca="1" si="317"/>
        <v>2</v>
      </c>
      <c r="N76" s="83">
        <f t="shared" ca="1" si="317"/>
        <v>0</v>
      </c>
      <c r="O76" s="83">
        <f t="shared" ca="1" si="312"/>
        <v>0</v>
      </c>
      <c r="P76" s="114">
        <f t="shared" ca="1" si="318"/>
        <v>2.2883295194508008E-2</v>
      </c>
      <c r="Q76" s="83">
        <f t="shared" ca="1" si="319"/>
        <v>2</v>
      </c>
      <c r="R76" s="114">
        <f t="shared" ca="1" si="320"/>
        <v>0.30303030303030304</v>
      </c>
      <c r="T76" s="88">
        <f ca="1">RANK(V76,$V$4:$V$98,0)+COUNTIFS($V$4:$V76,V76)-1</f>
        <v>44</v>
      </c>
      <c r="U76" s="84" t="str">
        <f>Listes!X76</f>
        <v>Natan</v>
      </c>
      <c r="V76" s="89" cm="1">
        <f t="array" aca="1" ref="V76" ca="1">INDEX($W76:$AG76,$C$2)</f>
        <v>55</v>
      </c>
      <c r="W76" s="83">
        <f t="shared" ca="1" si="321"/>
        <v>55</v>
      </c>
      <c r="X76" s="83">
        <f t="shared" ca="1" si="321"/>
        <v>41</v>
      </c>
      <c r="Y76" s="83">
        <f t="shared" ca="1" si="321"/>
        <v>14</v>
      </c>
      <c r="Z76" s="83">
        <f t="shared" ca="1" si="321"/>
        <v>3835</v>
      </c>
      <c r="AA76" s="90">
        <f t="shared" ca="1" si="313"/>
        <v>69.727272727272734</v>
      </c>
      <c r="AB76" s="83">
        <f t="shared" ca="1" si="322"/>
        <v>9</v>
      </c>
      <c r="AC76" s="83">
        <f t="shared" ca="1" si="322"/>
        <v>9</v>
      </c>
      <c r="AD76" s="83">
        <f t="shared" ca="1" si="322"/>
        <v>5</v>
      </c>
      <c r="AE76" s="83">
        <f t="shared" ca="1" si="322"/>
        <v>0</v>
      </c>
      <c r="AF76" s="116">
        <f t="shared" ca="1" si="314"/>
        <v>0.12585812356979406</v>
      </c>
      <c r="AG76" s="85">
        <f t="shared" ca="1" si="323"/>
        <v>6</v>
      </c>
      <c r="AH76" s="126">
        <f t="shared" ca="1" si="324"/>
        <v>109</v>
      </c>
      <c r="AI76" s="83" t="str">
        <f t="shared" ca="1" si="326"/>
        <v/>
      </c>
      <c r="AJ76" s="83" t="str">
        <f t="shared" ca="1" si="326"/>
        <v/>
      </c>
      <c r="AK76" s="83" t="str">
        <f t="shared" ca="1" si="326"/>
        <v/>
      </c>
      <c r="AL76" s="83" t="str">
        <f t="shared" ca="1" si="326"/>
        <v/>
      </c>
      <c r="AM76" s="83" t="str">
        <f t="shared" ca="1" si="326"/>
        <v/>
      </c>
      <c r="AN76" s="83" t="str">
        <f t="shared" ca="1" si="326"/>
        <v/>
      </c>
      <c r="AO76" s="83" t="str">
        <f t="shared" ca="1" si="326"/>
        <v/>
      </c>
      <c r="AP76" s="83" t="str">
        <f t="shared" ca="1" si="326"/>
        <v/>
      </c>
      <c r="AQ76" s="83" t="str">
        <f t="shared" ca="1" si="326"/>
        <v/>
      </c>
      <c r="AR76" s="126" t="str">
        <f ca="1">IFERROR(IF(VLOOKUP(AR$1,$A$6:$C$26,3,0),IF(ISNUMBER(AI76),SUMIFS('Stats Coachs'!$F$2:$F$29,'Stats Coachs'!$C$2:$C$29,VLOOKUP(AR$1,$A$6:$B$26,2,0)),""),""),"")</f>
        <v/>
      </c>
      <c r="AS76" s="83" t="str">
        <f t="shared" ca="1" si="327"/>
        <v/>
      </c>
      <c r="AT76" s="83" t="str">
        <f t="shared" ca="1" si="327"/>
        <v/>
      </c>
      <c r="AU76" s="83" t="str">
        <f t="shared" ca="1" si="327"/>
        <v/>
      </c>
      <c r="AV76" s="83" t="str">
        <f t="shared" ca="1" si="327"/>
        <v/>
      </c>
      <c r="AW76" s="83" t="str">
        <f t="shared" ca="1" si="327"/>
        <v/>
      </c>
      <c r="AX76" s="83" t="str">
        <f t="shared" ca="1" si="327"/>
        <v/>
      </c>
      <c r="AY76" s="83" t="str">
        <f t="shared" ca="1" si="327"/>
        <v/>
      </c>
      <c r="AZ76" s="83" t="str">
        <f t="shared" ca="1" si="327"/>
        <v/>
      </c>
      <c r="BA76" s="83" t="str">
        <f t="shared" ca="1" si="327"/>
        <v/>
      </c>
      <c r="BB76" s="126" t="str">
        <f ca="1">IFERROR(IF(VLOOKUP(BB$1,$A$7:$C$26,3,0),IF(ISNUMBER(AS76),SUMIFS('Stats Coachs'!$F$3:$F$29,'Stats Coachs'!$C$3:$C$29,VLOOKUP(BB$1,$A$7:$B$26,2,0)),""),""),"")</f>
        <v/>
      </c>
      <c r="BC76" s="83">
        <f t="shared" ca="1" si="328"/>
        <v>8</v>
      </c>
      <c r="BD76" s="83">
        <f t="shared" ca="1" si="328"/>
        <v>6</v>
      </c>
      <c r="BE76" s="83">
        <f t="shared" ca="1" si="328"/>
        <v>2</v>
      </c>
      <c r="BF76" s="83">
        <f t="shared" ca="1" si="328"/>
        <v>520</v>
      </c>
      <c r="BG76" s="83">
        <f t="shared" ca="1" si="328"/>
        <v>65</v>
      </c>
      <c r="BH76" s="83">
        <f t="shared" ca="1" si="328"/>
        <v>1</v>
      </c>
      <c r="BI76" s="83">
        <f t="shared" ca="1" si="328"/>
        <v>0</v>
      </c>
      <c r="BJ76" s="83">
        <f t="shared" ca="1" si="328"/>
        <v>1</v>
      </c>
      <c r="BK76" s="83">
        <f t="shared" ca="1" si="328"/>
        <v>0</v>
      </c>
      <c r="BL76" s="126">
        <f ca="1">IFERROR(IF(VLOOKUP(BL$1,$A$7:$C$26,3,0),IF(ISNUMBER(BC76),SUMIFS('Stats Coachs'!$F$3:$F$29,'Stats Coachs'!$C$3:$C$29,VLOOKUP(BL$1,$A$7:$B$26,2,0)),""),""),"")</f>
        <v>22</v>
      </c>
      <c r="BM76" s="83">
        <f t="shared" ca="1" si="329"/>
        <v>14</v>
      </c>
      <c r="BN76" s="83">
        <f t="shared" ca="1" si="329"/>
        <v>11</v>
      </c>
      <c r="BO76" s="83">
        <f t="shared" ca="1" si="329"/>
        <v>3</v>
      </c>
      <c r="BP76" s="83">
        <f t="shared" ca="1" si="329"/>
        <v>1020</v>
      </c>
      <c r="BQ76" s="83">
        <f t="shared" ca="1" si="329"/>
        <v>73</v>
      </c>
      <c r="BR76" s="83">
        <f t="shared" ca="1" si="329"/>
        <v>2</v>
      </c>
      <c r="BS76" s="83">
        <f t="shared" ca="1" si="329"/>
        <v>6</v>
      </c>
      <c r="BT76" s="83">
        <f t="shared" ca="1" si="329"/>
        <v>1</v>
      </c>
      <c r="BU76" s="83">
        <f t="shared" ca="1" si="329"/>
        <v>0</v>
      </c>
      <c r="BV76" s="126">
        <f ca="1">IFERROR(IF(VLOOKUP(BV$1,$A$7:$C$26,3,0),IF(ISNUMBER(BM76),SUMIFS('Stats Coachs'!$F$3:$F$29,'Stats Coachs'!$C$3:$C$29,VLOOKUP(BV$1,$A$7:$B$26,2,0)),""),""),"")</f>
        <v>21</v>
      </c>
      <c r="BW76" s="83">
        <f t="shared" ca="1" si="330"/>
        <v>16</v>
      </c>
      <c r="BX76" s="83">
        <f t="shared" ca="1" si="330"/>
        <v>13</v>
      </c>
      <c r="BY76" s="83">
        <f t="shared" ca="1" si="330"/>
        <v>3</v>
      </c>
      <c r="BZ76" s="83">
        <f t="shared" ca="1" si="330"/>
        <v>1190</v>
      </c>
      <c r="CA76" s="83">
        <f t="shared" ca="1" si="330"/>
        <v>74.5</v>
      </c>
      <c r="CB76" s="83">
        <f t="shared" ca="1" si="330"/>
        <v>2</v>
      </c>
      <c r="CC76" s="83">
        <f t="shared" ca="1" si="330"/>
        <v>3</v>
      </c>
      <c r="CD76" s="83">
        <f t="shared" ca="1" si="330"/>
        <v>2</v>
      </c>
      <c r="CE76" s="83">
        <f t="shared" ca="1" si="330"/>
        <v>0</v>
      </c>
      <c r="CF76" s="126">
        <f ca="1">IFERROR(IF(VLOOKUP(CF$1,$A$7:$C$26,3,0),IF(ISNUMBER(BW76),SUMIFS('Stats Coachs'!$F$3:$F$29,'Stats Coachs'!$C$3:$C$29,VLOOKUP(CF$1,$A$7:$B$26,2,0)),""),""),"")</f>
        <v>19</v>
      </c>
      <c r="CG76" s="83">
        <f t="shared" ca="1" si="331"/>
        <v>3</v>
      </c>
      <c r="CH76" s="83">
        <f t="shared" ca="1" si="331"/>
        <v>2</v>
      </c>
      <c r="CI76" s="83">
        <f t="shared" ca="1" si="331"/>
        <v>1</v>
      </c>
      <c r="CJ76" s="83">
        <f t="shared" ca="1" si="331"/>
        <v>215</v>
      </c>
      <c r="CK76" s="83" t="str">
        <f t="shared" ca="1" si="331"/>
        <v>71.5</v>
      </c>
      <c r="CL76" s="83">
        <f t="shared" ca="1" si="331"/>
        <v>0</v>
      </c>
      <c r="CM76" s="83">
        <f t="shared" ca="1" si="331"/>
        <v>0</v>
      </c>
      <c r="CN76" s="83">
        <f t="shared" ca="1" si="331"/>
        <v>0</v>
      </c>
      <c r="CO76" s="83">
        <f t="shared" ca="1" si="331"/>
        <v>0</v>
      </c>
      <c r="CP76" s="126">
        <f ca="1">IFERROR(IF(VLOOKUP(CP$1,$A$7:$C$26,3,0),IF(ISNUMBER(CG76),SUMIFS('Stats Coachs'!$F$3:$F$29,'Stats Coachs'!$C$3:$C$29,VLOOKUP(CP$1,$A$7:$B$26,2,0)),""),""),"")</f>
        <v>5</v>
      </c>
      <c r="CQ76" s="83" t="str">
        <f t="shared" ca="1" si="332"/>
        <v/>
      </c>
      <c r="CR76" s="83" t="str">
        <f t="shared" ca="1" si="332"/>
        <v/>
      </c>
      <c r="CS76" s="83" t="str">
        <f t="shared" ca="1" si="332"/>
        <v/>
      </c>
      <c r="CT76" s="83" t="str">
        <f t="shared" ca="1" si="332"/>
        <v/>
      </c>
      <c r="CU76" s="83" t="str">
        <f t="shared" ca="1" si="332"/>
        <v/>
      </c>
      <c r="CV76" s="83" t="str">
        <f t="shared" ca="1" si="332"/>
        <v/>
      </c>
      <c r="CW76" s="83" t="str">
        <f t="shared" ca="1" si="332"/>
        <v/>
      </c>
      <c r="CX76" s="83" t="str">
        <f t="shared" ca="1" si="332"/>
        <v/>
      </c>
      <c r="CY76" s="83" t="str">
        <f t="shared" ca="1" si="332"/>
        <v/>
      </c>
      <c r="CZ76" s="126" t="str">
        <f ca="1">IFERROR(IF(VLOOKUP(CZ$1,$A$7:$C$26,3,0),IF(ISNUMBER(CQ76),SUMIFS('Stats Coachs'!$F$3:$F$29,'Stats Coachs'!$C$3:$C$29,VLOOKUP(CZ$1,$A$7:$B$26,2,0)),""),""),"")</f>
        <v/>
      </c>
      <c r="DA76" s="83">
        <f t="shared" ca="1" si="333"/>
        <v>10</v>
      </c>
      <c r="DB76" s="83">
        <f t="shared" ca="1" si="333"/>
        <v>8</v>
      </c>
      <c r="DC76" s="83">
        <f t="shared" ca="1" si="333"/>
        <v>2</v>
      </c>
      <c r="DD76" s="83">
        <f t="shared" ca="1" si="333"/>
        <v>670</v>
      </c>
      <c r="DE76" s="83">
        <f t="shared" ca="1" si="333"/>
        <v>67</v>
      </c>
      <c r="DF76" s="83">
        <f t="shared" ca="1" si="333"/>
        <v>4</v>
      </c>
      <c r="DG76" s="83">
        <f t="shared" ca="1" si="333"/>
        <v>0</v>
      </c>
      <c r="DH76" s="83">
        <f t="shared" ca="1" si="333"/>
        <v>1</v>
      </c>
      <c r="DI76" s="83">
        <f t="shared" ca="1" si="333"/>
        <v>0</v>
      </c>
      <c r="DJ76" s="126">
        <f ca="1">IFERROR(IF(VLOOKUP(DJ$1,$A$7:$C$26,3,0),IF(ISNUMBER(DA76),SUMIFS('Stats Coachs'!$F$3:$F$29,'Stats Coachs'!$C$3:$C$29,VLOOKUP(DJ$1,$A$7:$B$26,2,0)),""),""),"")</f>
        <v>18</v>
      </c>
      <c r="DK76" s="83">
        <f t="shared" ca="1" si="334"/>
        <v>4</v>
      </c>
      <c r="DL76" s="83">
        <f t="shared" ca="1" si="334"/>
        <v>1</v>
      </c>
      <c r="DM76" s="83">
        <f t="shared" ca="1" si="334"/>
        <v>3</v>
      </c>
      <c r="DN76" s="83">
        <f t="shared" ca="1" si="334"/>
        <v>220</v>
      </c>
      <c r="DO76" s="83">
        <f t="shared" ca="1" si="334"/>
        <v>55</v>
      </c>
      <c r="DP76" s="83">
        <f t="shared" ca="1" si="334"/>
        <v>0</v>
      </c>
      <c r="DQ76" s="83">
        <f t="shared" ca="1" si="334"/>
        <v>0</v>
      </c>
      <c r="DR76" s="83">
        <f t="shared" ca="1" si="334"/>
        <v>0</v>
      </c>
      <c r="DS76" s="83">
        <f t="shared" ca="1" si="334"/>
        <v>0</v>
      </c>
      <c r="DT76" s="126">
        <f ca="1">IFERROR(IF(VLOOKUP(DT$1,$A$7:$C$26,3,0),IF(ISNUMBER(DK76),SUMIFS('Stats Coachs'!$F$3:$F$29,'Stats Coachs'!$C$3:$C$29,VLOOKUP(DT$1,$A$7:$B$26,2,0)),""),""),"")</f>
        <v>24</v>
      </c>
      <c r="DU76" s="83" t="str">
        <f t="shared" ca="1" si="335"/>
        <v/>
      </c>
      <c r="DV76" s="83" t="str">
        <f t="shared" ca="1" si="335"/>
        <v/>
      </c>
      <c r="DW76" s="83" t="str">
        <f t="shared" ca="1" si="335"/>
        <v/>
      </c>
      <c r="DX76" s="83" t="str">
        <f t="shared" ca="1" si="335"/>
        <v/>
      </c>
      <c r="DY76" s="83" t="str">
        <f t="shared" ca="1" si="335"/>
        <v/>
      </c>
      <c r="DZ76" s="83" t="str">
        <f t="shared" ca="1" si="335"/>
        <v/>
      </c>
      <c r="EA76" s="83" t="str">
        <f t="shared" ca="1" si="335"/>
        <v/>
      </c>
      <c r="EB76" s="83" t="str">
        <f t="shared" ca="1" si="335"/>
        <v/>
      </c>
      <c r="EC76" s="83" t="str">
        <f t="shared" ca="1" si="335"/>
        <v/>
      </c>
      <c r="ED76" s="126" t="str">
        <f ca="1">IFERROR(IF(VLOOKUP(ED$1,$A$7:$C$26,3,0),IF(ISNUMBER(DU76),SUMIFS('Stats Coachs'!$F$3:$F$29,'Stats Coachs'!$C$3:$C$29,VLOOKUP(ED$1,$A$7:$B$26,2,0)),""),""),"")</f>
        <v/>
      </c>
      <c r="EE76" s="83" t="str">
        <f t="shared" ca="1" si="336"/>
        <v/>
      </c>
      <c r="EF76" s="83" t="str">
        <f t="shared" ca="1" si="336"/>
        <v/>
      </c>
      <c r="EG76" s="83" t="str">
        <f t="shared" ca="1" si="336"/>
        <v/>
      </c>
      <c r="EH76" s="83" t="str">
        <f t="shared" ca="1" si="336"/>
        <v/>
      </c>
      <c r="EI76" s="83" t="str">
        <f t="shared" ca="1" si="336"/>
        <v/>
      </c>
      <c r="EJ76" s="83" t="str">
        <f t="shared" ca="1" si="336"/>
        <v/>
      </c>
      <c r="EK76" s="83" t="str">
        <f t="shared" ca="1" si="336"/>
        <v/>
      </c>
      <c r="EL76" s="83" t="str">
        <f t="shared" ca="1" si="336"/>
        <v/>
      </c>
      <c r="EM76" s="83" t="str">
        <f t="shared" ca="1" si="336"/>
        <v/>
      </c>
      <c r="EN76" s="126" t="str">
        <f ca="1">IFERROR(IF(VLOOKUP(EN$1,$A$7:$C$26,3,0),IF(ISNUMBER(EE76),SUMIFS('Stats Coachs'!$F$3:$F$29,'Stats Coachs'!$C$3:$C$29,VLOOKUP(EN$1,$A$7:$B$26,2,0)),""),""),"")</f>
        <v/>
      </c>
      <c r="EO76" s="83" t="str">
        <f t="shared" ca="1" si="337"/>
        <v/>
      </c>
      <c r="EP76" s="83" t="str">
        <f t="shared" ca="1" si="337"/>
        <v/>
      </c>
      <c r="EQ76" s="83" t="str">
        <f t="shared" ca="1" si="337"/>
        <v/>
      </c>
      <c r="ER76" s="83" t="str">
        <f t="shared" ca="1" si="337"/>
        <v/>
      </c>
      <c r="ES76" s="83" t="str">
        <f t="shared" ca="1" si="337"/>
        <v/>
      </c>
      <c r="ET76" s="83" t="str">
        <f t="shared" ca="1" si="337"/>
        <v/>
      </c>
      <c r="EU76" s="83" t="str">
        <f t="shared" ca="1" si="337"/>
        <v/>
      </c>
      <c r="EV76" s="83" t="str">
        <f t="shared" ca="1" si="337"/>
        <v/>
      </c>
      <c r="EW76" s="83" t="str">
        <f t="shared" ca="1" si="337"/>
        <v/>
      </c>
      <c r="EX76" s="126" t="str">
        <f ca="1">IFERROR(IF(VLOOKUP(EX$1,$A$7:$C$26,3,0),IF(ISNUMBER(EO76),SUMIFS('Stats Coachs'!$F$3:$F$29,'Stats Coachs'!$C$3:$C$29,VLOOKUP(EX$1,$A$7:$B$26,2,0)),""),""),"")</f>
        <v/>
      </c>
      <c r="EY76" s="83" t="str">
        <f t="shared" ca="1" si="338"/>
        <v/>
      </c>
      <c r="EZ76" s="83" t="str">
        <f t="shared" ca="1" si="338"/>
        <v/>
      </c>
      <c r="FA76" s="83" t="str">
        <f t="shared" ca="1" si="338"/>
        <v/>
      </c>
      <c r="FB76" s="83" t="str">
        <f t="shared" ca="1" si="338"/>
        <v/>
      </c>
      <c r="FC76" s="83" t="str">
        <f t="shared" ca="1" si="338"/>
        <v/>
      </c>
      <c r="FD76" s="83" t="str">
        <f t="shared" ca="1" si="338"/>
        <v/>
      </c>
      <c r="FE76" s="83" t="str">
        <f t="shared" ca="1" si="338"/>
        <v/>
      </c>
      <c r="FF76" s="83" t="str">
        <f t="shared" ca="1" si="338"/>
        <v/>
      </c>
      <c r="FG76" s="83" t="str">
        <f t="shared" ca="1" si="338"/>
        <v/>
      </c>
      <c r="FH76" s="126" t="str">
        <f ca="1">IFERROR(IF(VLOOKUP(FH$1,$A$7:$C$26,3,0),IF(ISNUMBER(EY76),SUMIFS('Stats Coachs'!$F$3:$F$29,'Stats Coachs'!$C$3:$C$29,VLOOKUP(FH$1,$A$7:$B$26,2,0)),""),""),"")</f>
        <v/>
      </c>
      <c r="FI76" s="83" t="str">
        <f t="shared" ca="1" si="339"/>
        <v/>
      </c>
      <c r="FJ76" s="83" t="str">
        <f t="shared" ca="1" si="339"/>
        <v/>
      </c>
      <c r="FK76" s="83" t="str">
        <f t="shared" ca="1" si="339"/>
        <v/>
      </c>
      <c r="FL76" s="83" t="str">
        <f t="shared" ca="1" si="339"/>
        <v/>
      </c>
      <c r="FM76" s="83" t="str">
        <f t="shared" ca="1" si="339"/>
        <v/>
      </c>
      <c r="FN76" s="83" t="str">
        <f t="shared" ca="1" si="339"/>
        <v/>
      </c>
      <c r="FO76" s="83" t="str">
        <f t="shared" ca="1" si="339"/>
        <v/>
      </c>
      <c r="FP76" s="83" t="str">
        <f t="shared" ca="1" si="339"/>
        <v/>
      </c>
      <c r="FQ76" s="83" t="str">
        <f t="shared" ca="1" si="339"/>
        <v/>
      </c>
      <c r="FR76" s="126" t="str">
        <f ca="1">IFERROR(IF(VLOOKUP(FR$1,$A$7:$C$26,3,0),IF(ISNUMBER(FI76),SUMIFS('Stats Coachs'!$F$3:$F$29,'Stats Coachs'!$C$3:$C$29,VLOOKUP(FR$1,$A$7:$B$26,2,0)),""),""),"")</f>
        <v/>
      </c>
      <c r="FS76" s="83" t="str">
        <f t="shared" ca="1" si="340"/>
        <v/>
      </c>
      <c r="FT76" s="83" t="str">
        <f t="shared" ca="1" si="340"/>
        <v/>
      </c>
      <c r="FU76" s="83" t="str">
        <f t="shared" ca="1" si="340"/>
        <v/>
      </c>
      <c r="FV76" s="83" t="str">
        <f t="shared" ca="1" si="340"/>
        <v/>
      </c>
      <c r="FW76" s="83" t="str">
        <f t="shared" ca="1" si="340"/>
        <v/>
      </c>
      <c r="FX76" s="83" t="str">
        <f t="shared" ca="1" si="340"/>
        <v/>
      </c>
      <c r="FY76" s="83" t="str">
        <f t="shared" ca="1" si="340"/>
        <v/>
      </c>
      <c r="FZ76" s="83" t="str">
        <f t="shared" ca="1" si="340"/>
        <v/>
      </c>
      <c r="GA76" s="83" t="str">
        <f t="shared" ca="1" si="340"/>
        <v/>
      </c>
      <c r="GB76" s="126" t="str">
        <f ca="1">IFERROR(IF(VLOOKUP(GB$1,$A$7:$C$26,3,0),IF(ISNUMBER(FS76),SUMIFS('Stats Coachs'!$F$3:$F$29,'Stats Coachs'!$C$3:$C$29,VLOOKUP(GB$1,$A$7:$B$26,2,0)),""),""),"")</f>
        <v/>
      </c>
      <c r="GC76" s="83" t="str">
        <f t="shared" ca="1" si="341"/>
        <v/>
      </c>
      <c r="GD76" s="83" t="str">
        <f t="shared" ca="1" si="341"/>
        <v/>
      </c>
      <c r="GE76" s="83" t="str">
        <f t="shared" ca="1" si="341"/>
        <v/>
      </c>
      <c r="GF76" s="83" t="str">
        <f t="shared" ca="1" si="341"/>
        <v/>
      </c>
      <c r="GG76" s="83" t="str">
        <f t="shared" ca="1" si="341"/>
        <v/>
      </c>
      <c r="GH76" s="83" t="str">
        <f t="shared" ca="1" si="341"/>
        <v/>
      </c>
      <c r="GI76" s="83" t="str">
        <f t="shared" ca="1" si="341"/>
        <v/>
      </c>
      <c r="GJ76" s="83" t="str">
        <f t="shared" ca="1" si="341"/>
        <v/>
      </c>
      <c r="GK76" s="83" t="str">
        <f t="shared" ca="1" si="341"/>
        <v/>
      </c>
      <c r="GL76" s="126" t="str">
        <f ca="1">IFERROR(IF(VLOOKUP(GL$1,$A$7:$C$26,3,0),IF(ISNUMBER(GC76),SUMIFS('Stats Coachs'!$F$3:$F$29,'Stats Coachs'!$C$3:$C$29,VLOOKUP(GL$1,$A$7:$B$26,2,0)),""),""),"")</f>
        <v/>
      </c>
      <c r="GM76" s="83" t="str">
        <f t="shared" ca="1" si="342"/>
        <v/>
      </c>
      <c r="GN76" s="83" t="str">
        <f t="shared" ca="1" si="342"/>
        <v/>
      </c>
      <c r="GO76" s="83" t="str">
        <f t="shared" ca="1" si="342"/>
        <v/>
      </c>
      <c r="GP76" s="83" t="str">
        <f t="shared" ca="1" si="342"/>
        <v/>
      </c>
      <c r="GQ76" s="83" t="str">
        <f t="shared" ca="1" si="342"/>
        <v/>
      </c>
      <c r="GR76" s="83" t="str">
        <f t="shared" ca="1" si="342"/>
        <v/>
      </c>
      <c r="GS76" s="83" t="str">
        <f t="shared" ca="1" si="342"/>
        <v/>
      </c>
      <c r="GT76" s="83" t="str">
        <f t="shared" ca="1" si="342"/>
        <v/>
      </c>
      <c r="GU76" s="83" t="str">
        <f t="shared" ca="1" si="342"/>
        <v/>
      </c>
      <c r="GV76" s="126" t="str">
        <f ca="1">IFERROR(IF(VLOOKUP(GV$1,$A$7:$C$26,3,0),IF(ISNUMBER(GM76),SUMIFS('Stats Coachs'!$F$3:$F$29,'Stats Coachs'!$C$3:$C$29,VLOOKUP(GV$1,$A$7:$B$26,2,0)),""),""),"")</f>
        <v/>
      </c>
      <c r="GW76" s="83" t="str">
        <f t="shared" ca="1" si="343"/>
        <v/>
      </c>
      <c r="GX76" s="83" t="str">
        <f t="shared" ca="1" si="343"/>
        <v/>
      </c>
      <c r="GY76" s="83" t="str">
        <f t="shared" ca="1" si="343"/>
        <v/>
      </c>
      <c r="GZ76" s="83" t="str">
        <f t="shared" ca="1" si="343"/>
        <v/>
      </c>
      <c r="HA76" s="83" t="str">
        <f t="shared" ca="1" si="343"/>
        <v/>
      </c>
      <c r="HB76" s="83" t="str">
        <f t="shared" ca="1" si="343"/>
        <v/>
      </c>
      <c r="HC76" s="83" t="str">
        <f t="shared" ca="1" si="343"/>
        <v/>
      </c>
      <c r="HD76" s="83" t="str">
        <f t="shared" ca="1" si="343"/>
        <v/>
      </c>
      <c r="HE76" s="83" t="str">
        <f t="shared" ca="1" si="343"/>
        <v/>
      </c>
      <c r="HF76" s="126" t="str">
        <f ca="1">IFERROR(IF(VLOOKUP(HF$1,$A$7:$C$26,3,0),IF(ISNUMBER(GW76),SUMIFS('Stats Coachs'!$F$3:$F$29,'Stats Coachs'!$C$3:$C$29,VLOOKUP(HF$1,$A$7:$B$26,2,0)),""),""),"")</f>
        <v/>
      </c>
      <c r="HG76" s="83" t="str">
        <f t="shared" ca="1" si="344"/>
        <v/>
      </c>
      <c r="HH76" s="83" t="str">
        <f t="shared" ca="1" si="344"/>
        <v/>
      </c>
      <c r="HI76" s="83" t="str">
        <f t="shared" ca="1" si="344"/>
        <v/>
      </c>
      <c r="HJ76" s="83" t="str">
        <f t="shared" ca="1" si="344"/>
        <v/>
      </c>
      <c r="HK76" s="83" t="str">
        <f t="shared" ca="1" si="344"/>
        <v/>
      </c>
      <c r="HL76" s="83" t="str">
        <f t="shared" ca="1" si="344"/>
        <v/>
      </c>
      <c r="HM76" s="83" t="str">
        <f t="shared" ca="1" si="344"/>
        <v/>
      </c>
      <c r="HN76" s="83" t="str">
        <f t="shared" ca="1" si="344"/>
        <v/>
      </c>
      <c r="HO76" s="83" t="str">
        <f t="shared" ca="1" si="344"/>
        <v/>
      </c>
      <c r="HP76" s="126" t="str">
        <f ca="1">IFERROR(IF(VLOOKUP(HP$1,$A$7:$C$26,3,0),IF(ISNUMBER(HG76),SUMIFS('Stats Coachs'!$F$3:$F$29,'Stats Coachs'!$C$3:$C$29,VLOOKUP(HP$1,$A$7:$B$26,2,0)),""),""),"")</f>
        <v/>
      </c>
      <c r="HQ76" s="83" t="str">
        <f t="shared" ca="1" si="345"/>
        <v/>
      </c>
      <c r="HR76" s="83" t="str">
        <f t="shared" ca="1" si="345"/>
        <v/>
      </c>
      <c r="HS76" s="83" t="str">
        <f t="shared" ca="1" si="345"/>
        <v/>
      </c>
      <c r="HT76" s="83" t="str">
        <f t="shared" ca="1" si="345"/>
        <v/>
      </c>
      <c r="HU76" s="83" t="str">
        <f t="shared" ca="1" si="345"/>
        <v/>
      </c>
      <c r="HV76" s="83" t="str">
        <f t="shared" ca="1" si="345"/>
        <v/>
      </c>
      <c r="HW76" s="83" t="str">
        <f t="shared" ca="1" si="345"/>
        <v/>
      </c>
      <c r="HX76" s="83" t="str">
        <f t="shared" ca="1" si="345"/>
        <v/>
      </c>
      <c r="HY76" s="83" t="str">
        <f t="shared" ca="1" si="345"/>
        <v/>
      </c>
      <c r="HZ76" s="126" t="str">
        <f ca="1">IFERROR(IF(VLOOKUP(HZ$1,$A$7:$C$26,3,0),IF(ISNUMBER(HQ76),SUMIFS('Stats Coachs'!$F$3:$F$29,'Stats Coachs'!$C$3:$C$29,VLOOKUP(HZ$1,$A$7:$B$26,2,0)),""),""),"")</f>
        <v/>
      </c>
      <c r="IA76" s="83" t="str">
        <f t="shared" ca="1" si="346"/>
        <v/>
      </c>
      <c r="IB76" s="83" t="str">
        <f t="shared" ca="1" si="346"/>
        <v/>
      </c>
      <c r="IC76" s="83" t="str">
        <f t="shared" ca="1" si="346"/>
        <v/>
      </c>
      <c r="ID76" s="83" t="str">
        <f t="shared" ca="1" si="346"/>
        <v/>
      </c>
      <c r="IE76" s="83" t="str">
        <f t="shared" ca="1" si="346"/>
        <v/>
      </c>
      <c r="IF76" s="83" t="str">
        <f t="shared" ca="1" si="346"/>
        <v/>
      </c>
      <c r="IG76" s="83" t="str">
        <f t="shared" ca="1" si="346"/>
        <v/>
      </c>
      <c r="IH76" s="83" t="str">
        <f t="shared" ca="1" si="346"/>
        <v/>
      </c>
      <c r="II76" s="83" t="str">
        <f t="shared" ca="1" si="346"/>
        <v/>
      </c>
      <c r="IJ76" s="126" t="str">
        <f ca="1">IFERROR(IF(VLOOKUP(IJ$1,$A$7:$C$26,3,0),IF(ISNUMBER(IA76),SUMIFS('Stats Coachs'!$F$3:$F$29,'Stats Coachs'!$C$3:$C$29,VLOOKUP(IJ$1,$A$7:$B$26,2,0)),""),""),"")</f>
        <v/>
      </c>
    </row>
    <row r="77" spans="5:248" x14ac:dyDescent="0.2">
      <c r="E77" s="83">
        <v>74</v>
      </c>
      <c r="F77" s="86" t="str">
        <f ca="1">IFERROR(VLOOKUP($E77,$T$4:$AE$98,F$2,0),"")</f>
        <v xml:space="preserve">Babou </v>
      </c>
      <c r="G77" s="83">
        <f t="shared" ca="1" si="315"/>
        <v>9</v>
      </c>
      <c r="H77" s="83">
        <f t="shared" ca="1" si="315"/>
        <v>5</v>
      </c>
      <c r="I77" s="83">
        <f t="shared" ca="1" si="315"/>
        <v>4</v>
      </c>
      <c r="J77" s="117">
        <f t="shared" ca="1" si="311"/>
        <v>535</v>
      </c>
      <c r="K77" s="87">
        <f t="shared" ca="1" si="316"/>
        <v>59.5</v>
      </c>
      <c r="L77" s="83">
        <f t="shared" ca="1" si="317"/>
        <v>1</v>
      </c>
      <c r="M77" s="83">
        <f t="shared" ca="1" si="317"/>
        <v>0</v>
      </c>
      <c r="N77" s="83">
        <f t="shared" ca="1" si="317"/>
        <v>1</v>
      </c>
      <c r="O77" s="83">
        <f t="shared" ca="1" si="312"/>
        <v>0</v>
      </c>
      <c r="P77" s="114">
        <f t="shared" ca="1" si="318"/>
        <v>2.0594965675057208E-2</v>
      </c>
      <c r="Q77" s="83">
        <f t="shared" ca="1" si="319"/>
        <v>1</v>
      </c>
      <c r="R77" s="114">
        <f t="shared" ca="1" si="320"/>
        <v>0.39130434782608697</v>
      </c>
      <c r="T77" s="88">
        <f ca="1">RANK(V77,$V$4:$V$98,0)+COUNTIFS($V$4:$V77,V77)-1</f>
        <v>51</v>
      </c>
      <c r="U77" s="84" t="str">
        <f>Listes!X77</f>
        <v>Nelson</v>
      </c>
      <c r="V77" s="89" cm="1">
        <f t="array" aca="1" ref="V77" ca="1">INDEX($W77:$AG77,$C$2)</f>
        <v>34</v>
      </c>
      <c r="W77" s="83">
        <f t="shared" ca="1" si="321"/>
        <v>34</v>
      </c>
      <c r="X77" s="83">
        <f t="shared" ca="1" si="321"/>
        <v>24</v>
      </c>
      <c r="Y77" s="83">
        <f t="shared" ca="1" si="321"/>
        <v>10</v>
      </c>
      <c r="Z77" s="83">
        <f t="shared" ca="1" si="321"/>
        <v>1910</v>
      </c>
      <c r="AA77" s="90">
        <f t="shared" ca="1" si="313"/>
        <v>56.176470588235297</v>
      </c>
      <c r="AB77" s="83">
        <f t="shared" ca="1" si="322"/>
        <v>1</v>
      </c>
      <c r="AC77" s="83">
        <f t="shared" ca="1" si="322"/>
        <v>2</v>
      </c>
      <c r="AD77" s="83">
        <f t="shared" ca="1" si="322"/>
        <v>5</v>
      </c>
      <c r="AE77" s="83">
        <f t="shared" ca="1" si="322"/>
        <v>0</v>
      </c>
      <c r="AF77" s="116">
        <f t="shared" ca="1" si="314"/>
        <v>7.780320366132723E-2</v>
      </c>
      <c r="AG77" s="85">
        <f t="shared" ca="1" si="323"/>
        <v>3</v>
      </c>
      <c r="AH77" s="126">
        <f t="shared" ca="1" si="324"/>
        <v>69</v>
      </c>
      <c r="AI77" s="83" t="str">
        <f t="shared" ca="1" si="326"/>
        <v/>
      </c>
      <c r="AJ77" s="83" t="str">
        <f t="shared" ca="1" si="326"/>
        <v/>
      </c>
      <c r="AK77" s="83" t="str">
        <f t="shared" ca="1" si="326"/>
        <v/>
      </c>
      <c r="AL77" s="83" t="str">
        <f t="shared" ca="1" si="326"/>
        <v/>
      </c>
      <c r="AM77" s="83" t="str">
        <f t="shared" ca="1" si="326"/>
        <v/>
      </c>
      <c r="AN77" s="83" t="str">
        <f t="shared" ca="1" si="326"/>
        <v/>
      </c>
      <c r="AO77" s="83" t="str">
        <f t="shared" ca="1" si="326"/>
        <v/>
      </c>
      <c r="AP77" s="83" t="str">
        <f t="shared" ca="1" si="326"/>
        <v/>
      </c>
      <c r="AQ77" s="83" t="str">
        <f t="shared" ca="1" si="326"/>
        <v/>
      </c>
      <c r="AR77" s="126" t="str">
        <f ca="1">IFERROR(IF(VLOOKUP(AR$1,$A$6:$C$26,3,0),IF(ISNUMBER(AI77),SUMIFS('Stats Coachs'!$F$2:$F$29,'Stats Coachs'!$C$2:$C$29,VLOOKUP(AR$1,$A$6:$B$26,2,0)),""),""),"")</f>
        <v/>
      </c>
      <c r="AS77" s="83" t="str">
        <f t="shared" ca="1" si="327"/>
        <v/>
      </c>
      <c r="AT77" s="83" t="str">
        <f t="shared" ca="1" si="327"/>
        <v/>
      </c>
      <c r="AU77" s="83" t="str">
        <f t="shared" ca="1" si="327"/>
        <v/>
      </c>
      <c r="AV77" s="83" t="str">
        <f t="shared" ca="1" si="327"/>
        <v/>
      </c>
      <c r="AW77" s="83" t="str">
        <f t="shared" ca="1" si="327"/>
        <v/>
      </c>
      <c r="AX77" s="83" t="str">
        <f t="shared" ca="1" si="327"/>
        <v/>
      </c>
      <c r="AY77" s="83" t="str">
        <f t="shared" ca="1" si="327"/>
        <v/>
      </c>
      <c r="AZ77" s="83" t="str">
        <f t="shared" ca="1" si="327"/>
        <v/>
      </c>
      <c r="BA77" s="83" t="str">
        <f t="shared" ca="1" si="327"/>
        <v/>
      </c>
      <c r="BB77" s="126" t="str">
        <f ca="1">IFERROR(IF(VLOOKUP(BB$1,$A$7:$C$26,3,0),IF(ISNUMBER(AS77),SUMIFS('Stats Coachs'!$F$3:$F$29,'Stats Coachs'!$C$3:$C$29,VLOOKUP(BB$1,$A$7:$B$26,2,0)),""),""),"")</f>
        <v/>
      </c>
      <c r="BC77" s="83" t="str">
        <f t="shared" ca="1" si="328"/>
        <v/>
      </c>
      <c r="BD77" s="83" t="str">
        <f t="shared" ca="1" si="328"/>
        <v/>
      </c>
      <c r="BE77" s="83" t="str">
        <f t="shared" ca="1" si="328"/>
        <v/>
      </c>
      <c r="BF77" s="83" t="str">
        <f t="shared" ca="1" si="328"/>
        <v/>
      </c>
      <c r="BG77" s="83" t="str">
        <f t="shared" ca="1" si="328"/>
        <v/>
      </c>
      <c r="BH77" s="83" t="str">
        <f t="shared" ca="1" si="328"/>
        <v/>
      </c>
      <c r="BI77" s="83" t="str">
        <f t="shared" ca="1" si="328"/>
        <v/>
      </c>
      <c r="BJ77" s="83" t="str">
        <f t="shared" ca="1" si="328"/>
        <v/>
      </c>
      <c r="BK77" s="83" t="str">
        <f t="shared" ca="1" si="328"/>
        <v/>
      </c>
      <c r="BL77" s="126" t="str">
        <f ca="1">IFERROR(IF(VLOOKUP(BL$1,$A$7:$C$26,3,0),IF(ISNUMBER(BC77),SUMIFS('Stats Coachs'!$F$3:$F$29,'Stats Coachs'!$C$3:$C$29,VLOOKUP(BL$1,$A$7:$B$26,2,0)),""),""),"")</f>
        <v/>
      </c>
      <c r="BM77" s="83" t="str">
        <f t="shared" ca="1" si="329"/>
        <v/>
      </c>
      <c r="BN77" s="83" t="str">
        <f t="shared" ca="1" si="329"/>
        <v/>
      </c>
      <c r="BO77" s="83" t="str">
        <f t="shared" ca="1" si="329"/>
        <v/>
      </c>
      <c r="BP77" s="83" t="str">
        <f t="shared" ca="1" si="329"/>
        <v/>
      </c>
      <c r="BQ77" s="83" t="str">
        <f t="shared" ca="1" si="329"/>
        <v/>
      </c>
      <c r="BR77" s="83" t="str">
        <f t="shared" ca="1" si="329"/>
        <v/>
      </c>
      <c r="BS77" s="83" t="str">
        <f t="shared" ca="1" si="329"/>
        <v/>
      </c>
      <c r="BT77" s="83" t="str">
        <f t="shared" ca="1" si="329"/>
        <v/>
      </c>
      <c r="BU77" s="83" t="str">
        <f t="shared" ca="1" si="329"/>
        <v/>
      </c>
      <c r="BV77" s="126" t="str">
        <f ca="1">IFERROR(IF(VLOOKUP(BV$1,$A$7:$C$26,3,0),IF(ISNUMBER(BM77),SUMIFS('Stats Coachs'!$F$3:$F$29,'Stats Coachs'!$C$3:$C$29,VLOOKUP(BV$1,$A$7:$B$26,2,0)),""),""),"")</f>
        <v/>
      </c>
      <c r="BW77" s="83" t="str">
        <f t="shared" ca="1" si="330"/>
        <v/>
      </c>
      <c r="BX77" s="83" t="str">
        <f t="shared" ca="1" si="330"/>
        <v/>
      </c>
      <c r="BY77" s="83" t="str">
        <f t="shared" ca="1" si="330"/>
        <v/>
      </c>
      <c r="BZ77" s="83" t="str">
        <f t="shared" ca="1" si="330"/>
        <v/>
      </c>
      <c r="CA77" s="83" t="str">
        <f t="shared" ca="1" si="330"/>
        <v/>
      </c>
      <c r="CB77" s="83" t="str">
        <f t="shared" ca="1" si="330"/>
        <v/>
      </c>
      <c r="CC77" s="83" t="str">
        <f t="shared" ca="1" si="330"/>
        <v/>
      </c>
      <c r="CD77" s="83" t="str">
        <f t="shared" ca="1" si="330"/>
        <v/>
      </c>
      <c r="CE77" s="83" t="str">
        <f t="shared" ca="1" si="330"/>
        <v/>
      </c>
      <c r="CF77" s="126" t="str">
        <f ca="1">IFERROR(IF(VLOOKUP(CF$1,$A$7:$C$26,3,0),IF(ISNUMBER(BW77),SUMIFS('Stats Coachs'!$F$3:$F$29,'Stats Coachs'!$C$3:$C$29,VLOOKUP(CF$1,$A$7:$B$26,2,0)),""),""),"")</f>
        <v/>
      </c>
      <c r="CG77" s="83" t="str">
        <f t="shared" ca="1" si="331"/>
        <v/>
      </c>
      <c r="CH77" s="83" t="str">
        <f t="shared" ca="1" si="331"/>
        <v/>
      </c>
      <c r="CI77" s="83" t="str">
        <f t="shared" ca="1" si="331"/>
        <v/>
      </c>
      <c r="CJ77" s="83" t="str">
        <f t="shared" ca="1" si="331"/>
        <v/>
      </c>
      <c r="CK77" s="83" t="str">
        <f t="shared" ca="1" si="331"/>
        <v/>
      </c>
      <c r="CL77" s="83" t="str">
        <f t="shared" ca="1" si="331"/>
        <v/>
      </c>
      <c r="CM77" s="83" t="str">
        <f t="shared" ca="1" si="331"/>
        <v/>
      </c>
      <c r="CN77" s="83" t="str">
        <f t="shared" ca="1" si="331"/>
        <v/>
      </c>
      <c r="CO77" s="83" t="str">
        <f t="shared" ca="1" si="331"/>
        <v/>
      </c>
      <c r="CP77" s="126" t="str">
        <f ca="1">IFERROR(IF(VLOOKUP(CP$1,$A$7:$C$26,3,0),IF(ISNUMBER(CG77),SUMIFS('Stats Coachs'!$F$3:$F$29,'Stats Coachs'!$C$3:$C$29,VLOOKUP(CP$1,$A$7:$B$26,2,0)),""),""),"")</f>
        <v/>
      </c>
      <c r="CQ77" s="83" t="str">
        <f t="shared" ca="1" si="332"/>
        <v/>
      </c>
      <c r="CR77" s="83" t="str">
        <f t="shared" ca="1" si="332"/>
        <v/>
      </c>
      <c r="CS77" s="83" t="str">
        <f t="shared" ca="1" si="332"/>
        <v/>
      </c>
      <c r="CT77" s="83" t="str">
        <f t="shared" ca="1" si="332"/>
        <v/>
      </c>
      <c r="CU77" s="83" t="str">
        <f t="shared" ca="1" si="332"/>
        <v/>
      </c>
      <c r="CV77" s="83" t="str">
        <f t="shared" ca="1" si="332"/>
        <v/>
      </c>
      <c r="CW77" s="83" t="str">
        <f t="shared" ca="1" si="332"/>
        <v/>
      </c>
      <c r="CX77" s="83" t="str">
        <f t="shared" ca="1" si="332"/>
        <v/>
      </c>
      <c r="CY77" s="83" t="str">
        <f t="shared" ca="1" si="332"/>
        <v/>
      </c>
      <c r="CZ77" s="126" t="str">
        <f ca="1">IFERROR(IF(VLOOKUP(CZ$1,$A$7:$C$26,3,0),IF(ISNUMBER(CQ77),SUMIFS('Stats Coachs'!$F$3:$F$29,'Stats Coachs'!$C$3:$C$29,VLOOKUP(CZ$1,$A$7:$B$26,2,0)),""),""),"")</f>
        <v/>
      </c>
      <c r="DA77" s="83" t="str">
        <f t="shared" ca="1" si="333"/>
        <v/>
      </c>
      <c r="DB77" s="83" t="str">
        <f t="shared" ca="1" si="333"/>
        <v/>
      </c>
      <c r="DC77" s="83" t="str">
        <f t="shared" ca="1" si="333"/>
        <v/>
      </c>
      <c r="DD77" s="83" t="str">
        <f t="shared" ca="1" si="333"/>
        <v/>
      </c>
      <c r="DE77" s="83" t="str">
        <f t="shared" ca="1" si="333"/>
        <v/>
      </c>
      <c r="DF77" s="83" t="str">
        <f t="shared" ca="1" si="333"/>
        <v/>
      </c>
      <c r="DG77" s="83" t="str">
        <f t="shared" ca="1" si="333"/>
        <v/>
      </c>
      <c r="DH77" s="83" t="str">
        <f t="shared" ca="1" si="333"/>
        <v/>
      </c>
      <c r="DI77" s="83" t="str">
        <f t="shared" ca="1" si="333"/>
        <v/>
      </c>
      <c r="DJ77" s="126" t="str">
        <f ca="1">IFERROR(IF(VLOOKUP(DJ$1,$A$7:$C$26,3,0),IF(ISNUMBER(DA77),SUMIFS('Stats Coachs'!$F$3:$F$29,'Stats Coachs'!$C$3:$C$29,VLOOKUP(DJ$1,$A$7:$B$26,2,0)),""),""),"")</f>
        <v/>
      </c>
      <c r="DK77" s="83" t="str">
        <f t="shared" ca="1" si="334"/>
        <v/>
      </c>
      <c r="DL77" s="83" t="str">
        <f t="shared" ca="1" si="334"/>
        <v/>
      </c>
      <c r="DM77" s="83" t="str">
        <f t="shared" ca="1" si="334"/>
        <v/>
      </c>
      <c r="DN77" s="83" t="str">
        <f t="shared" ca="1" si="334"/>
        <v/>
      </c>
      <c r="DO77" s="83" t="str">
        <f t="shared" ca="1" si="334"/>
        <v/>
      </c>
      <c r="DP77" s="83" t="str">
        <f t="shared" ca="1" si="334"/>
        <v/>
      </c>
      <c r="DQ77" s="83" t="str">
        <f t="shared" ca="1" si="334"/>
        <v/>
      </c>
      <c r="DR77" s="83" t="str">
        <f t="shared" ca="1" si="334"/>
        <v/>
      </c>
      <c r="DS77" s="83" t="str">
        <f t="shared" ca="1" si="334"/>
        <v/>
      </c>
      <c r="DT77" s="126" t="str">
        <f ca="1">IFERROR(IF(VLOOKUP(DT$1,$A$7:$C$26,3,0),IF(ISNUMBER(DK77),SUMIFS('Stats Coachs'!$F$3:$F$29,'Stats Coachs'!$C$3:$C$29,VLOOKUP(DT$1,$A$7:$B$26,2,0)),""),""),"")</f>
        <v/>
      </c>
      <c r="DU77" s="83" t="str">
        <f t="shared" ca="1" si="335"/>
        <v/>
      </c>
      <c r="DV77" s="83" t="str">
        <f t="shared" ca="1" si="335"/>
        <v/>
      </c>
      <c r="DW77" s="83" t="str">
        <f t="shared" ca="1" si="335"/>
        <v/>
      </c>
      <c r="DX77" s="83" t="str">
        <f t="shared" ca="1" si="335"/>
        <v/>
      </c>
      <c r="DY77" s="83" t="str">
        <f t="shared" ca="1" si="335"/>
        <v/>
      </c>
      <c r="DZ77" s="83" t="str">
        <f t="shared" ca="1" si="335"/>
        <v/>
      </c>
      <c r="EA77" s="83" t="str">
        <f t="shared" ca="1" si="335"/>
        <v/>
      </c>
      <c r="EB77" s="83" t="str">
        <f t="shared" ca="1" si="335"/>
        <v/>
      </c>
      <c r="EC77" s="83" t="str">
        <f t="shared" ca="1" si="335"/>
        <v/>
      </c>
      <c r="ED77" s="126" t="str">
        <f ca="1">IFERROR(IF(VLOOKUP(ED$1,$A$7:$C$26,3,0),IF(ISNUMBER(DU77),SUMIFS('Stats Coachs'!$F$3:$F$29,'Stats Coachs'!$C$3:$C$29,VLOOKUP(ED$1,$A$7:$B$26,2,0)),""),""),"")</f>
        <v/>
      </c>
      <c r="EE77" s="83" t="str">
        <f t="shared" ca="1" si="336"/>
        <v/>
      </c>
      <c r="EF77" s="83" t="str">
        <f t="shared" ca="1" si="336"/>
        <v/>
      </c>
      <c r="EG77" s="83" t="str">
        <f t="shared" ca="1" si="336"/>
        <v/>
      </c>
      <c r="EH77" s="83" t="str">
        <f t="shared" ca="1" si="336"/>
        <v/>
      </c>
      <c r="EI77" s="83" t="str">
        <f t="shared" ca="1" si="336"/>
        <v/>
      </c>
      <c r="EJ77" s="83" t="str">
        <f t="shared" ca="1" si="336"/>
        <v/>
      </c>
      <c r="EK77" s="83" t="str">
        <f t="shared" ca="1" si="336"/>
        <v/>
      </c>
      <c r="EL77" s="83" t="str">
        <f t="shared" ca="1" si="336"/>
        <v/>
      </c>
      <c r="EM77" s="83" t="str">
        <f t="shared" ca="1" si="336"/>
        <v/>
      </c>
      <c r="EN77" s="126" t="str">
        <f ca="1">IFERROR(IF(VLOOKUP(EN$1,$A$7:$C$26,3,0),IF(ISNUMBER(EE77),SUMIFS('Stats Coachs'!$F$3:$F$29,'Stats Coachs'!$C$3:$C$29,VLOOKUP(EN$1,$A$7:$B$26,2,0)),""),""),"")</f>
        <v/>
      </c>
      <c r="EO77" s="83" t="str">
        <f t="shared" ca="1" si="337"/>
        <v/>
      </c>
      <c r="EP77" s="83" t="str">
        <f t="shared" ca="1" si="337"/>
        <v/>
      </c>
      <c r="EQ77" s="83" t="str">
        <f t="shared" ca="1" si="337"/>
        <v/>
      </c>
      <c r="ER77" s="83" t="str">
        <f t="shared" ca="1" si="337"/>
        <v/>
      </c>
      <c r="ES77" s="83" t="str">
        <f t="shared" ca="1" si="337"/>
        <v/>
      </c>
      <c r="ET77" s="83" t="str">
        <f t="shared" ca="1" si="337"/>
        <v/>
      </c>
      <c r="EU77" s="83" t="str">
        <f t="shared" ca="1" si="337"/>
        <v/>
      </c>
      <c r="EV77" s="83" t="str">
        <f t="shared" ca="1" si="337"/>
        <v/>
      </c>
      <c r="EW77" s="83" t="str">
        <f t="shared" ca="1" si="337"/>
        <v/>
      </c>
      <c r="EX77" s="126" t="str">
        <f ca="1">IFERROR(IF(VLOOKUP(EX$1,$A$7:$C$26,3,0),IF(ISNUMBER(EO77),SUMIFS('Stats Coachs'!$F$3:$F$29,'Stats Coachs'!$C$3:$C$29,VLOOKUP(EX$1,$A$7:$B$26,2,0)),""),""),"")</f>
        <v/>
      </c>
      <c r="EY77" s="83" t="str">
        <f t="shared" ca="1" si="338"/>
        <v/>
      </c>
      <c r="EZ77" s="83" t="str">
        <f t="shared" ca="1" si="338"/>
        <v/>
      </c>
      <c r="FA77" s="83" t="str">
        <f t="shared" ca="1" si="338"/>
        <v/>
      </c>
      <c r="FB77" s="83" t="str">
        <f t="shared" ca="1" si="338"/>
        <v/>
      </c>
      <c r="FC77" s="83" t="str">
        <f t="shared" ca="1" si="338"/>
        <v/>
      </c>
      <c r="FD77" s="83" t="str">
        <f t="shared" ca="1" si="338"/>
        <v/>
      </c>
      <c r="FE77" s="83" t="str">
        <f t="shared" ca="1" si="338"/>
        <v/>
      </c>
      <c r="FF77" s="83" t="str">
        <f t="shared" ca="1" si="338"/>
        <v/>
      </c>
      <c r="FG77" s="83" t="str">
        <f t="shared" ca="1" si="338"/>
        <v/>
      </c>
      <c r="FH77" s="126" t="str">
        <f ca="1">IFERROR(IF(VLOOKUP(FH$1,$A$7:$C$26,3,0),IF(ISNUMBER(EY77),SUMIFS('Stats Coachs'!$F$3:$F$29,'Stats Coachs'!$C$3:$C$29,VLOOKUP(FH$1,$A$7:$B$26,2,0)),""),""),"")</f>
        <v/>
      </c>
      <c r="FI77" s="83" t="str">
        <f t="shared" ca="1" si="339"/>
        <v/>
      </c>
      <c r="FJ77" s="83" t="str">
        <f t="shared" ca="1" si="339"/>
        <v/>
      </c>
      <c r="FK77" s="83" t="str">
        <f t="shared" ca="1" si="339"/>
        <v/>
      </c>
      <c r="FL77" s="83" t="str">
        <f t="shared" ca="1" si="339"/>
        <v/>
      </c>
      <c r="FM77" s="83" t="str">
        <f t="shared" ca="1" si="339"/>
        <v/>
      </c>
      <c r="FN77" s="83" t="str">
        <f t="shared" ca="1" si="339"/>
        <v/>
      </c>
      <c r="FO77" s="83" t="str">
        <f t="shared" ca="1" si="339"/>
        <v/>
      </c>
      <c r="FP77" s="83" t="str">
        <f t="shared" ca="1" si="339"/>
        <v/>
      </c>
      <c r="FQ77" s="83" t="str">
        <f t="shared" ca="1" si="339"/>
        <v/>
      </c>
      <c r="FR77" s="126" t="str">
        <f ca="1">IFERROR(IF(VLOOKUP(FR$1,$A$7:$C$26,3,0),IF(ISNUMBER(FI77),SUMIFS('Stats Coachs'!$F$3:$F$29,'Stats Coachs'!$C$3:$C$29,VLOOKUP(FR$1,$A$7:$B$26,2,0)),""),""),"")</f>
        <v/>
      </c>
      <c r="FS77" s="83">
        <f t="shared" ca="1" si="340"/>
        <v>14</v>
      </c>
      <c r="FT77" s="83">
        <f t="shared" ca="1" si="340"/>
        <v>11</v>
      </c>
      <c r="FU77" s="83">
        <f t="shared" ca="1" si="340"/>
        <v>3</v>
      </c>
      <c r="FV77" s="83">
        <f t="shared" ca="1" si="340"/>
        <v>880</v>
      </c>
      <c r="FW77" s="83">
        <f t="shared" ca="1" si="340"/>
        <v>63</v>
      </c>
      <c r="FX77" s="83">
        <f t="shared" ca="1" si="340"/>
        <v>0</v>
      </c>
      <c r="FY77" s="83">
        <f t="shared" ca="1" si="340"/>
        <v>0</v>
      </c>
      <c r="FZ77" s="83">
        <f t="shared" ca="1" si="340"/>
        <v>2</v>
      </c>
      <c r="GA77" s="83">
        <f t="shared" ca="1" si="340"/>
        <v>0</v>
      </c>
      <c r="GB77" s="126">
        <f ca="1">IFERROR(IF(VLOOKUP(GB$1,$A$7:$C$26,3,0),IF(ISNUMBER(FS77),SUMIFS('Stats Coachs'!$F$3:$F$29,'Stats Coachs'!$C$3:$C$29,VLOOKUP(GB$1,$A$7:$B$26,2,0)),""),""),"")</f>
        <v>25</v>
      </c>
      <c r="GC77" s="83">
        <f t="shared" ca="1" si="341"/>
        <v>5</v>
      </c>
      <c r="GD77" s="83">
        <f t="shared" ca="1" si="341"/>
        <v>1</v>
      </c>
      <c r="GE77" s="83">
        <f t="shared" ca="1" si="341"/>
        <v>4</v>
      </c>
      <c r="GF77" s="83">
        <f t="shared" ca="1" si="341"/>
        <v>160</v>
      </c>
      <c r="GG77" s="83">
        <f t="shared" ca="1" si="341"/>
        <v>32</v>
      </c>
      <c r="GH77" s="83">
        <f t="shared" ca="1" si="341"/>
        <v>0</v>
      </c>
      <c r="GI77" s="83">
        <f t="shared" ca="1" si="341"/>
        <v>0</v>
      </c>
      <c r="GJ77" s="83">
        <f t="shared" ca="1" si="341"/>
        <v>2</v>
      </c>
      <c r="GK77" s="83">
        <f t="shared" ca="1" si="341"/>
        <v>0</v>
      </c>
      <c r="GL77" s="126">
        <f ca="1">IFERROR(IF(VLOOKUP(GL$1,$A$7:$C$26,3,0),IF(ISNUMBER(GC77),SUMIFS('Stats Coachs'!$F$3:$F$29,'Stats Coachs'!$C$3:$C$29,VLOOKUP(GL$1,$A$7:$B$26,2,0)),""),""),"")</f>
        <v>22</v>
      </c>
      <c r="GM77" s="83">
        <f t="shared" ca="1" si="342"/>
        <v>15</v>
      </c>
      <c r="GN77" s="83">
        <f t="shared" ca="1" si="342"/>
        <v>12</v>
      </c>
      <c r="GO77" s="83">
        <f t="shared" ca="1" si="342"/>
        <v>3</v>
      </c>
      <c r="GP77" s="83">
        <f t="shared" ca="1" si="342"/>
        <v>870</v>
      </c>
      <c r="GQ77" s="83">
        <f t="shared" ca="1" si="342"/>
        <v>58</v>
      </c>
      <c r="GR77" s="83">
        <f t="shared" ca="1" si="342"/>
        <v>1</v>
      </c>
      <c r="GS77" s="83">
        <f t="shared" ca="1" si="342"/>
        <v>2</v>
      </c>
      <c r="GT77" s="83">
        <f t="shared" ca="1" si="342"/>
        <v>1</v>
      </c>
      <c r="GU77" s="83">
        <f t="shared" ca="1" si="342"/>
        <v>0</v>
      </c>
      <c r="GV77" s="126">
        <f ca="1">IFERROR(IF(VLOOKUP(GV$1,$A$7:$C$26,3,0),IF(ISNUMBER(GM77),SUMIFS('Stats Coachs'!$F$3:$F$29,'Stats Coachs'!$C$3:$C$29,VLOOKUP(GV$1,$A$7:$B$26,2,0)),""),""),"")</f>
        <v>22</v>
      </c>
      <c r="GW77" s="83" t="str">
        <f t="shared" ca="1" si="343"/>
        <v/>
      </c>
      <c r="GX77" s="83" t="str">
        <f t="shared" ca="1" si="343"/>
        <v/>
      </c>
      <c r="GY77" s="83" t="str">
        <f t="shared" ca="1" si="343"/>
        <v/>
      </c>
      <c r="GZ77" s="83" t="str">
        <f t="shared" ca="1" si="343"/>
        <v/>
      </c>
      <c r="HA77" s="83" t="str">
        <f t="shared" ca="1" si="343"/>
        <v/>
      </c>
      <c r="HB77" s="83" t="str">
        <f t="shared" ca="1" si="343"/>
        <v/>
      </c>
      <c r="HC77" s="83" t="str">
        <f t="shared" ca="1" si="343"/>
        <v/>
      </c>
      <c r="HD77" s="83" t="str">
        <f t="shared" ca="1" si="343"/>
        <v/>
      </c>
      <c r="HE77" s="83" t="str">
        <f t="shared" ca="1" si="343"/>
        <v/>
      </c>
      <c r="HF77" s="126" t="str">
        <f ca="1">IFERROR(IF(VLOOKUP(HF$1,$A$7:$C$26,3,0),IF(ISNUMBER(GW77),SUMIFS('Stats Coachs'!$F$3:$F$29,'Stats Coachs'!$C$3:$C$29,VLOOKUP(HF$1,$A$7:$B$26,2,0)),""),""),"")</f>
        <v/>
      </c>
      <c r="HG77" s="83" t="str">
        <f t="shared" ca="1" si="344"/>
        <v/>
      </c>
      <c r="HH77" s="83" t="str">
        <f t="shared" ca="1" si="344"/>
        <v/>
      </c>
      <c r="HI77" s="83" t="str">
        <f t="shared" ca="1" si="344"/>
        <v/>
      </c>
      <c r="HJ77" s="83" t="str">
        <f t="shared" ca="1" si="344"/>
        <v/>
      </c>
      <c r="HK77" s="83" t="str">
        <f t="shared" ca="1" si="344"/>
        <v/>
      </c>
      <c r="HL77" s="83" t="str">
        <f t="shared" ca="1" si="344"/>
        <v/>
      </c>
      <c r="HM77" s="83" t="str">
        <f t="shared" ca="1" si="344"/>
        <v/>
      </c>
      <c r="HN77" s="83" t="str">
        <f t="shared" ca="1" si="344"/>
        <v/>
      </c>
      <c r="HO77" s="83" t="str">
        <f t="shared" ca="1" si="344"/>
        <v/>
      </c>
      <c r="HP77" s="126" t="str">
        <f ca="1">IFERROR(IF(VLOOKUP(HP$1,$A$7:$C$26,3,0),IF(ISNUMBER(HG77),SUMIFS('Stats Coachs'!$F$3:$F$29,'Stats Coachs'!$C$3:$C$29,VLOOKUP(HP$1,$A$7:$B$26,2,0)),""),""),"")</f>
        <v/>
      </c>
      <c r="HQ77" s="83" t="str">
        <f t="shared" ca="1" si="345"/>
        <v/>
      </c>
      <c r="HR77" s="83" t="str">
        <f t="shared" ca="1" si="345"/>
        <v/>
      </c>
      <c r="HS77" s="83" t="str">
        <f t="shared" ca="1" si="345"/>
        <v/>
      </c>
      <c r="HT77" s="83" t="str">
        <f t="shared" ca="1" si="345"/>
        <v/>
      </c>
      <c r="HU77" s="83" t="str">
        <f t="shared" ca="1" si="345"/>
        <v/>
      </c>
      <c r="HV77" s="83" t="str">
        <f t="shared" ca="1" si="345"/>
        <v/>
      </c>
      <c r="HW77" s="83" t="str">
        <f t="shared" ca="1" si="345"/>
        <v/>
      </c>
      <c r="HX77" s="83" t="str">
        <f t="shared" ca="1" si="345"/>
        <v/>
      </c>
      <c r="HY77" s="83" t="str">
        <f t="shared" ca="1" si="345"/>
        <v/>
      </c>
      <c r="HZ77" s="126" t="str">
        <f ca="1">IFERROR(IF(VLOOKUP(HZ$1,$A$7:$C$26,3,0),IF(ISNUMBER(HQ77),SUMIFS('Stats Coachs'!$F$3:$F$29,'Stats Coachs'!$C$3:$C$29,VLOOKUP(HZ$1,$A$7:$B$26,2,0)),""),""),"")</f>
        <v/>
      </c>
      <c r="IA77" s="83" t="str">
        <f t="shared" ca="1" si="346"/>
        <v/>
      </c>
      <c r="IB77" s="83" t="str">
        <f t="shared" ca="1" si="346"/>
        <v/>
      </c>
      <c r="IC77" s="83" t="str">
        <f t="shared" ca="1" si="346"/>
        <v/>
      </c>
      <c r="ID77" s="83" t="str">
        <f t="shared" ca="1" si="346"/>
        <v/>
      </c>
      <c r="IE77" s="83" t="str">
        <f t="shared" ca="1" si="346"/>
        <v/>
      </c>
      <c r="IF77" s="83" t="str">
        <f t="shared" ca="1" si="346"/>
        <v/>
      </c>
      <c r="IG77" s="83" t="str">
        <f t="shared" ca="1" si="346"/>
        <v/>
      </c>
      <c r="IH77" s="83" t="str">
        <f t="shared" ca="1" si="346"/>
        <v/>
      </c>
      <c r="II77" s="83" t="str">
        <f t="shared" ca="1" si="346"/>
        <v/>
      </c>
      <c r="IJ77" s="126" t="str">
        <f ca="1">IFERROR(IF(VLOOKUP(IJ$1,$A$7:$C$26,3,0),IF(ISNUMBER(IA77),SUMIFS('Stats Coachs'!$F$3:$F$29,'Stats Coachs'!$C$3:$C$29,VLOOKUP(IJ$1,$A$7:$B$26,2,0)),""),""),"")</f>
        <v/>
      </c>
      <c r="IN77"/>
    </row>
    <row r="78" spans="5:248" x14ac:dyDescent="0.2">
      <c r="E78" s="83">
        <v>75</v>
      </c>
      <c r="F78" s="86" t="str">
        <f ca="1">IFERROR(VLOOKUP($E78,$T$4:$AE$98,F$2,0),"")</f>
        <v>Niko</v>
      </c>
      <c r="G78" s="83">
        <f t="shared" ca="1" si="315"/>
        <v>9</v>
      </c>
      <c r="H78" s="83">
        <f t="shared" ca="1" si="315"/>
        <v>8</v>
      </c>
      <c r="I78" s="83">
        <f t="shared" ca="1" si="315"/>
        <v>1</v>
      </c>
      <c r="J78" s="117">
        <f t="shared" ca="1" si="311"/>
        <v>660</v>
      </c>
      <c r="K78" s="87">
        <f t="shared" ca="1" si="316"/>
        <v>73.5</v>
      </c>
      <c r="L78" s="83">
        <f t="shared" ca="1" si="317"/>
        <v>1</v>
      </c>
      <c r="M78" s="83">
        <f t="shared" ca="1" si="317"/>
        <v>0</v>
      </c>
      <c r="N78" s="83">
        <f t="shared" ca="1" si="317"/>
        <v>1</v>
      </c>
      <c r="O78" s="83">
        <f t="shared" ca="1" si="312"/>
        <v>0</v>
      </c>
      <c r="P78" s="114">
        <f t="shared" ca="1" si="318"/>
        <v>2.0594965675057208E-2</v>
      </c>
      <c r="Q78" s="83">
        <f t="shared" ca="1" si="319"/>
        <v>1</v>
      </c>
      <c r="R78" s="114">
        <f t="shared" ca="1" si="320"/>
        <v>0.69230769230769229</v>
      </c>
      <c r="T78" s="88">
        <f ca="1">RANK(V78,$V$4:$V$98,0)+COUNTIFS($V$4:$V78,V78)-1</f>
        <v>95</v>
      </c>
      <c r="U78" s="84" t="str">
        <f>Listes!X78</f>
        <v>Niels</v>
      </c>
      <c r="V78" s="89" cm="1">
        <f t="array" aca="1" ref="V78" ca="1">INDEX($W78:$AG78,$C$2)</f>
        <v>1</v>
      </c>
      <c r="W78" s="83">
        <f t="shared" ca="1" si="321"/>
        <v>1</v>
      </c>
      <c r="X78" s="83">
        <f t="shared" ca="1" si="321"/>
        <v>1</v>
      </c>
      <c r="Y78" s="83">
        <f t="shared" ca="1" si="321"/>
        <v>0</v>
      </c>
      <c r="Z78" s="83">
        <f t="shared" ca="1" si="321"/>
        <v>70</v>
      </c>
      <c r="AA78" s="90">
        <f t="shared" ca="1" si="313"/>
        <v>70</v>
      </c>
      <c r="AB78" s="83">
        <f t="shared" ca="1" si="322"/>
        <v>1</v>
      </c>
      <c r="AC78" s="83">
        <f t="shared" ca="1" si="322"/>
        <v>0</v>
      </c>
      <c r="AD78" s="83">
        <f t="shared" ca="1" si="322"/>
        <v>0</v>
      </c>
      <c r="AE78" s="83">
        <f t="shared" ca="1" si="322"/>
        <v>0</v>
      </c>
      <c r="AF78" s="116">
        <f t="shared" ca="1" si="314"/>
        <v>2.2883295194508009E-3</v>
      </c>
      <c r="AG78" s="85">
        <f t="shared" ca="1" si="323"/>
        <v>1</v>
      </c>
      <c r="AH78" s="126">
        <f t="shared" ca="1" si="324"/>
        <v>5</v>
      </c>
      <c r="AI78" s="83" t="str">
        <f t="shared" ca="1" si="326"/>
        <v/>
      </c>
      <c r="AJ78" s="83" t="str">
        <f t="shared" ca="1" si="326"/>
        <v/>
      </c>
      <c r="AK78" s="83" t="str">
        <f t="shared" ca="1" si="326"/>
        <v/>
      </c>
      <c r="AL78" s="83" t="str">
        <f t="shared" ca="1" si="326"/>
        <v/>
      </c>
      <c r="AM78" s="83" t="str">
        <f t="shared" ca="1" si="326"/>
        <v/>
      </c>
      <c r="AN78" s="83" t="str">
        <f t="shared" ca="1" si="326"/>
        <v/>
      </c>
      <c r="AO78" s="83" t="str">
        <f t="shared" ca="1" si="326"/>
        <v/>
      </c>
      <c r="AP78" s="83" t="str">
        <f t="shared" ca="1" si="326"/>
        <v/>
      </c>
      <c r="AQ78" s="83" t="str">
        <f t="shared" ca="1" si="326"/>
        <v/>
      </c>
      <c r="AR78" s="126" t="str">
        <f ca="1">IFERROR(IF(VLOOKUP(AR$1,$A$6:$C$26,3,0),IF(ISNUMBER(AI78),SUMIFS('Stats Coachs'!$F$2:$F$29,'Stats Coachs'!$C$2:$C$29,VLOOKUP(AR$1,$A$6:$B$26,2,0)),""),""),"")</f>
        <v/>
      </c>
      <c r="AS78" s="83" t="str">
        <f t="shared" ca="1" si="327"/>
        <v/>
      </c>
      <c r="AT78" s="83" t="str">
        <f t="shared" ca="1" si="327"/>
        <v/>
      </c>
      <c r="AU78" s="83" t="str">
        <f t="shared" ca="1" si="327"/>
        <v/>
      </c>
      <c r="AV78" s="83" t="str">
        <f t="shared" ca="1" si="327"/>
        <v/>
      </c>
      <c r="AW78" s="83" t="str">
        <f t="shared" ca="1" si="327"/>
        <v/>
      </c>
      <c r="AX78" s="83" t="str">
        <f t="shared" ca="1" si="327"/>
        <v/>
      </c>
      <c r="AY78" s="83" t="str">
        <f t="shared" ca="1" si="327"/>
        <v/>
      </c>
      <c r="AZ78" s="83" t="str">
        <f t="shared" ca="1" si="327"/>
        <v/>
      </c>
      <c r="BA78" s="83" t="str">
        <f t="shared" ca="1" si="327"/>
        <v/>
      </c>
      <c r="BB78" s="126" t="str">
        <f ca="1">IFERROR(IF(VLOOKUP(BB$1,$A$7:$C$26,3,0),IF(ISNUMBER(AS78),SUMIFS('Stats Coachs'!$F$3:$F$29,'Stats Coachs'!$C$3:$C$29,VLOOKUP(BB$1,$A$7:$B$26,2,0)),""),""),"")</f>
        <v/>
      </c>
      <c r="BC78" s="83" t="str">
        <f t="shared" ca="1" si="328"/>
        <v/>
      </c>
      <c r="BD78" s="83" t="str">
        <f t="shared" ca="1" si="328"/>
        <v/>
      </c>
      <c r="BE78" s="83" t="str">
        <f t="shared" ca="1" si="328"/>
        <v/>
      </c>
      <c r="BF78" s="83" t="str">
        <f t="shared" ca="1" si="328"/>
        <v/>
      </c>
      <c r="BG78" s="83" t="str">
        <f t="shared" ca="1" si="328"/>
        <v/>
      </c>
      <c r="BH78" s="83" t="str">
        <f t="shared" ca="1" si="328"/>
        <v/>
      </c>
      <c r="BI78" s="83" t="str">
        <f t="shared" ca="1" si="328"/>
        <v/>
      </c>
      <c r="BJ78" s="83" t="str">
        <f t="shared" ca="1" si="328"/>
        <v/>
      </c>
      <c r="BK78" s="83" t="str">
        <f t="shared" ca="1" si="328"/>
        <v/>
      </c>
      <c r="BL78" s="126" t="str">
        <f ca="1">IFERROR(IF(VLOOKUP(BL$1,$A$7:$C$26,3,0),IF(ISNUMBER(BC78),SUMIFS('Stats Coachs'!$F$3:$F$29,'Stats Coachs'!$C$3:$C$29,VLOOKUP(BL$1,$A$7:$B$26,2,0)),""),""),"")</f>
        <v/>
      </c>
      <c r="BM78" s="83" t="str">
        <f t="shared" ca="1" si="329"/>
        <v/>
      </c>
      <c r="BN78" s="83" t="str">
        <f t="shared" ca="1" si="329"/>
        <v/>
      </c>
      <c r="BO78" s="83" t="str">
        <f t="shared" ca="1" si="329"/>
        <v/>
      </c>
      <c r="BP78" s="83" t="str">
        <f t="shared" ca="1" si="329"/>
        <v/>
      </c>
      <c r="BQ78" s="83" t="str">
        <f t="shared" ca="1" si="329"/>
        <v/>
      </c>
      <c r="BR78" s="83" t="str">
        <f t="shared" ca="1" si="329"/>
        <v/>
      </c>
      <c r="BS78" s="83" t="str">
        <f t="shared" ca="1" si="329"/>
        <v/>
      </c>
      <c r="BT78" s="83" t="str">
        <f t="shared" ca="1" si="329"/>
        <v/>
      </c>
      <c r="BU78" s="83" t="str">
        <f t="shared" ca="1" si="329"/>
        <v/>
      </c>
      <c r="BV78" s="126" t="str">
        <f ca="1">IFERROR(IF(VLOOKUP(BV$1,$A$7:$C$26,3,0),IF(ISNUMBER(BM78),SUMIFS('Stats Coachs'!$F$3:$F$29,'Stats Coachs'!$C$3:$C$29,VLOOKUP(BV$1,$A$7:$B$26,2,0)),""),""),"")</f>
        <v/>
      </c>
      <c r="BW78" s="83" t="str">
        <f t="shared" ca="1" si="330"/>
        <v/>
      </c>
      <c r="BX78" s="83" t="str">
        <f t="shared" ca="1" si="330"/>
        <v/>
      </c>
      <c r="BY78" s="83" t="str">
        <f t="shared" ca="1" si="330"/>
        <v/>
      </c>
      <c r="BZ78" s="83" t="str">
        <f t="shared" ca="1" si="330"/>
        <v/>
      </c>
      <c r="CA78" s="83" t="str">
        <f t="shared" ca="1" si="330"/>
        <v/>
      </c>
      <c r="CB78" s="83" t="str">
        <f t="shared" ca="1" si="330"/>
        <v/>
      </c>
      <c r="CC78" s="83" t="str">
        <f t="shared" ca="1" si="330"/>
        <v/>
      </c>
      <c r="CD78" s="83" t="str">
        <f t="shared" ca="1" si="330"/>
        <v/>
      </c>
      <c r="CE78" s="83" t="str">
        <f t="shared" ca="1" si="330"/>
        <v/>
      </c>
      <c r="CF78" s="126" t="str">
        <f ca="1">IFERROR(IF(VLOOKUP(CF$1,$A$7:$C$26,3,0),IF(ISNUMBER(BW78),SUMIFS('Stats Coachs'!$F$3:$F$29,'Stats Coachs'!$C$3:$C$29,VLOOKUP(CF$1,$A$7:$B$26,2,0)),""),""),"")</f>
        <v/>
      </c>
      <c r="CG78" s="83">
        <f t="shared" ca="1" si="331"/>
        <v>1</v>
      </c>
      <c r="CH78" s="83">
        <f t="shared" ca="1" si="331"/>
        <v>1</v>
      </c>
      <c r="CI78" s="83">
        <f t="shared" ca="1" si="331"/>
        <v>0</v>
      </c>
      <c r="CJ78" s="83">
        <f t="shared" ca="1" si="331"/>
        <v>70</v>
      </c>
      <c r="CK78" s="83">
        <f t="shared" ca="1" si="331"/>
        <v>70</v>
      </c>
      <c r="CL78" s="83">
        <f t="shared" ca="1" si="331"/>
        <v>1</v>
      </c>
      <c r="CM78" s="83">
        <f t="shared" ca="1" si="331"/>
        <v>0</v>
      </c>
      <c r="CN78" s="83">
        <f t="shared" ca="1" si="331"/>
        <v>0</v>
      </c>
      <c r="CO78" s="83">
        <f t="shared" ca="1" si="331"/>
        <v>0</v>
      </c>
      <c r="CP78" s="126">
        <f ca="1">IFERROR(IF(VLOOKUP(CP$1,$A$7:$C$26,3,0),IF(ISNUMBER(CG78),SUMIFS('Stats Coachs'!$F$3:$F$29,'Stats Coachs'!$C$3:$C$29,VLOOKUP(CP$1,$A$7:$B$26,2,0)),""),""),"")</f>
        <v>5</v>
      </c>
      <c r="CQ78" s="83" t="str">
        <f t="shared" ca="1" si="332"/>
        <v/>
      </c>
      <c r="CR78" s="83" t="str">
        <f t="shared" ca="1" si="332"/>
        <v/>
      </c>
      <c r="CS78" s="83" t="str">
        <f t="shared" ca="1" si="332"/>
        <v/>
      </c>
      <c r="CT78" s="83" t="str">
        <f t="shared" ca="1" si="332"/>
        <v/>
      </c>
      <c r="CU78" s="83" t="str">
        <f t="shared" ca="1" si="332"/>
        <v/>
      </c>
      <c r="CV78" s="83" t="str">
        <f t="shared" ca="1" si="332"/>
        <v/>
      </c>
      <c r="CW78" s="83" t="str">
        <f t="shared" ca="1" si="332"/>
        <v/>
      </c>
      <c r="CX78" s="83" t="str">
        <f t="shared" ca="1" si="332"/>
        <v/>
      </c>
      <c r="CY78" s="83" t="str">
        <f t="shared" ca="1" si="332"/>
        <v/>
      </c>
      <c r="CZ78" s="126" t="str">
        <f ca="1">IFERROR(IF(VLOOKUP(CZ$1,$A$7:$C$26,3,0),IF(ISNUMBER(CQ78),SUMIFS('Stats Coachs'!$F$3:$F$29,'Stats Coachs'!$C$3:$C$29,VLOOKUP(CZ$1,$A$7:$B$26,2,0)),""),""),"")</f>
        <v/>
      </c>
      <c r="DA78" s="83" t="str">
        <f t="shared" ca="1" si="333"/>
        <v/>
      </c>
      <c r="DB78" s="83" t="str">
        <f t="shared" ca="1" si="333"/>
        <v/>
      </c>
      <c r="DC78" s="83" t="str">
        <f t="shared" ca="1" si="333"/>
        <v/>
      </c>
      <c r="DD78" s="83" t="str">
        <f t="shared" ca="1" si="333"/>
        <v/>
      </c>
      <c r="DE78" s="83" t="str">
        <f t="shared" ca="1" si="333"/>
        <v/>
      </c>
      <c r="DF78" s="83" t="str">
        <f t="shared" ca="1" si="333"/>
        <v/>
      </c>
      <c r="DG78" s="83" t="str">
        <f t="shared" ca="1" si="333"/>
        <v/>
      </c>
      <c r="DH78" s="83" t="str">
        <f t="shared" ca="1" si="333"/>
        <v/>
      </c>
      <c r="DI78" s="83" t="str">
        <f t="shared" ca="1" si="333"/>
        <v/>
      </c>
      <c r="DJ78" s="126" t="str">
        <f ca="1">IFERROR(IF(VLOOKUP(DJ$1,$A$7:$C$26,3,0),IF(ISNUMBER(DA78),SUMIFS('Stats Coachs'!$F$3:$F$29,'Stats Coachs'!$C$3:$C$29,VLOOKUP(DJ$1,$A$7:$B$26,2,0)),""),""),"")</f>
        <v/>
      </c>
      <c r="DK78" s="83" t="str">
        <f t="shared" ca="1" si="334"/>
        <v/>
      </c>
      <c r="DL78" s="83" t="str">
        <f t="shared" ca="1" si="334"/>
        <v/>
      </c>
      <c r="DM78" s="83" t="str">
        <f t="shared" ca="1" si="334"/>
        <v/>
      </c>
      <c r="DN78" s="83" t="str">
        <f t="shared" ca="1" si="334"/>
        <v/>
      </c>
      <c r="DO78" s="83" t="str">
        <f t="shared" ca="1" si="334"/>
        <v/>
      </c>
      <c r="DP78" s="83" t="str">
        <f t="shared" ca="1" si="334"/>
        <v/>
      </c>
      <c r="DQ78" s="83" t="str">
        <f t="shared" ca="1" si="334"/>
        <v/>
      </c>
      <c r="DR78" s="83" t="str">
        <f t="shared" ca="1" si="334"/>
        <v/>
      </c>
      <c r="DS78" s="83" t="str">
        <f t="shared" ca="1" si="334"/>
        <v/>
      </c>
      <c r="DT78" s="126" t="str">
        <f ca="1">IFERROR(IF(VLOOKUP(DT$1,$A$7:$C$26,3,0),IF(ISNUMBER(DK78),SUMIFS('Stats Coachs'!$F$3:$F$29,'Stats Coachs'!$C$3:$C$29,VLOOKUP(DT$1,$A$7:$B$26,2,0)),""),""),"")</f>
        <v/>
      </c>
      <c r="DU78" s="83" t="str">
        <f t="shared" ca="1" si="335"/>
        <v/>
      </c>
      <c r="DV78" s="83" t="str">
        <f t="shared" ca="1" si="335"/>
        <v/>
      </c>
      <c r="DW78" s="83" t="str">
        <f t="shared" ca="1" si="335"/>
        <v/>
      </c>
      <c r="DX78" s="83" t="str">
        <f t="shared" ca="1" si="335"/>
        <v/>
      </c>
      <c r="DY78" s="83" t="str">
        <f t="shared" ca="1" si="335"/>
        <v/>
      </c>
      <c r="DZ78" s="83" t="str">
        <f t="shared" ca="1" si="335"/>
        <v/>
      </c>
      <c r="EA78" s="83" t="str">
        <f t="shared" ca="1" si="335"/>
        <v/>
      </c>
      <c r="EB78" s="83" t="str">
        <f t="shared" ca="1" si="335"/>
        <v/>
      </c>
      <c r="EC78" s="83" t="str">
        <f t="shared" ca="1" si="335"/>
        <v/>
      </c>
      <c r="ED78" s="126" t="str">
        <f ca="1">IFERROR(IF(VLOOKUP(ED$1,$A$7:$C$26,3,0),IF(ISNUMBER(DU78),SUMIFS('Stats Coachs'!$F$3:$F$29,'Stats Coachs'!$C$3:$C$29,VLOOKUP(ED$1,$A$7:$B$26,2,0)),""),""),"")</f>
        <v/>
      </c>
      <c r="EE78" s="83" t="str">
        <f t="shared" ca="1" si="336"/>
        <v/>
      </c>
      <c r="EF78" s="83" t="str">
        <f t="shared" ca="1" si="336"/>
        <v/>
      </c>
      <c r="EG78" s="83" t="str">
        <f t="shared" ca="1" si="336"/>
        <v/>
      </c>
      <c r="EH78" s="83" t="str">
        <f t="shared" ca="1" si="336"/>
        <v/>
      </c>
      <c r="EI78" s="83" t="str">
        <f t="shared" ca="1" si="336"/>
        <v/>
      </c>
      <c r="EJ78" s="83" t="str">
        <f t="shared" ca="1" si="336"/>
        <v/>
      </c>
      <c r="EK78" s="83" t="str">
        <f t="shared" ca="1" si="336"/>
        <v/>
      </c>
      <c r="EL78" s="83" t="str">
        <f t="shared" ca="1" si="336"/>
        <v/>
      </c>
      <c r="EM78" s="83" t="str">
        <f t="shared" ca="1" si="336"/>
        <v/>
      </c>
      <c r="EN78" s="126" t="str">
        <f ca="1">IFERROR(IF(VLOOKUP(EN$1,$A$7:$C$26,3,0),IF(ISNUMBER(EE78),SUMIFS('Stats Coachs'!$F$3:$F$29,'Stats Coachs'!$C$3:$C$29,VLOOKUP(EN$1,$A$7:$B$26,2,0)),""),""),"")</f>
        <v/>
      </c>
      <c r="EO78" s="83" t="str">
        <f t="shared" ca="1" si="337"/>
        <v/>
      </c>
      <c r="EP78" s="83" t="str">
        <f t="shared" ca="1" si="337"/>
        <v/>
      </c>
      <c r="EQ78" s="83" t="str">
        <f t="shared" ca="1" si="337"/>
        <v/>
      </c>
      <c r="ER78" s="83" t="str">
        <f t="shared" ca="1" si="337"/>
        <v/>
      </c>
      <c r="ES78" s="83" t="str">
        <f t="shared" ca="1" si="337"/>
        <v/>
      </c>
      <c r="ET78" s="83" t="str">
        <f t="shared" ca="1" si="337"/>
        <v/>
      </c>
      <c r="EU78" s="83" t="str">
        <f t="shared" ca="1" si="337"/>
        <v/>
      </c>
      <c r="EV78" s="83" t="str">
        <f t="shared" ca="1" si="337"/>
        <v/>
      </c>
      <c r="EW78" s="83" t="str">
        <f t="shared" ca="1" si="337"/>
        <v/>
      </c>
      <c r="EX78" s="126" t="str">
        <f ca="1">IFERROR(IF(VLOOKUP(EX$1,$A$7:$C$26,3,0),IF(ISNUMBER(EO78),SUMIFS('Stats Coachs'!$F$3:$F$29,'Stats Coachs'!$C$3:$C$29,VLOOKUP(EX$1,$A$7:$B$26,2,0)),""),""),"")</f>
        <v/>
      </c>
      <c r="EY78" s="83" t="str">
        <f t="shared" ca="1" si="338"/>
        <v/>
      </c>
      <c r="EZ78" s="83" t="str">
        <f t="shared" ca="1" si="338"/>
        <v/>
      </c>
      <c r="FA78" s="83" t="str">
        <f t="shared" ca="1" si="338"/>
        <v/>
      </c>
      <c r="FB78" s="83" t="str">
        <f t="shared" ca="1" si="338"/>
        <v/>
      </c>
      <c r="FC78" s="83" t="str">
        <f t="shared" ca="1" si="338"/>
        <v/>
      </c>
      <c r="FD78" s="83" t="str">
        <f t="shared" ca="1" si="338"/>
        <v/>
      </c>
      <c r="FE78" s="83" t="str">
        <f t="shared" ca="1" si="338"/>
        <v/>
      </c>
      <c r="FF78" s="83" t="str">
        <f t="shared" ca="1" si="338"/>
        <v/>
      </c>
      <c r="FG78" s="83" t="str">
        <f t="shared" ca="1" si="338"/>
        <v/>
      </c>
      <c r="FH78" s="126" t="str">
        <f ca="1">IFERROR(IF(VLOOKUP(FH$1,$A$7:$C$26,3,0),IF(ISNUMBER(EY78),SUMIFS('Stats Coachs'!$F$3:$F$29,'Stats Coachs'!$C$3:$C$29,VLOOKUP(FH$1,$A$7:$B$26,2,0)),""),""),"")</f>
        <v/>
      </c>
      <c r="FI78" s="83" t="str">
        <f t="shared" ca="1" si="339"/>
        <v/>
      </c>
      <c r="FJ78" s="83" t="str">
        <f t="shared" ca="1" si="339"/>
        <v/>
      </c>
      <c r="FK78" s="83" t="str">
        <f t="shared" ca="1" si="339"/>
        <v/>
      </c>
      <c r="FL78" s="83" t="str">
        <f t="shared" ca="1" si="339"/>
        <v/>
      </c>
      <c r="FM78" s="83" t="str">
        <f t="shared" ca="1" si="339"/>
        <v/>
      </c>
      <c r="FN78" s="83" t="str">
        <f t="shared" ca="1" si="339"/>
        <v/>
      </c>
      <c r="FO78" s="83" t="str">
        <f t="shared" ca="1" si="339"/>
        <v/>
      </c>
      <c r="FP78" s="83" t="str">
        <f t="shared" ca="1" si="339"/>
        <v/>
      </c>
      <c r="FQ78" s="83" t="str">
        <f t="shared" ca="1" si="339"/>
        <v/>
      </c>
      <c r="FR78" s="126" t="str">
        <f ca="1">IFERROR(IF(VLOOKUP(FR$1,$A$7:$C$26,3,0),IF(ISNUMBER(FI78),SUMIFS('Stats Coachs'!$F$3:$F$29,'Stats Coachs'!$C$3:$C$29,VLOOKUP(FR$1,$A$7:$B$26,2,0)),""),""),"")</f>
        <v/>
      </c>
      <c r="FS78" s="83" t="str">
        <f t="shared" ca="1" si="340"/>
        <v/>
      </c>
      <c r="FT78" s="83" t="str">
        <f t="shared" ca="1" si="340"/>
        <v/>
      </c>
      <c r="FU78" s="83" t="str">
        <f t="shared" ca="1" si="340"/>
        <v/>
      </c>
      <c r="FV78" s="83" t="str">
        <f t="shared" ca="1" si="340"/>
        <v/>
      </c>
      <c r="FW78" s="83" t="str">
        <f t="shared" ca="1" si="340"/>
        <v/>
      </c>
      <c r="FX78" s="83" t="str">
        <f t="shared" ca="1" si="340"/>
        <v/>
      </c>
      <c r="FY78" s="83" t="str">
        <f t="shared" ca="1" si="340"/>
        <v/>
      </c>
      <c r="FZ78" s="83" t="str">
        <f t="shared" ca="1" si="340"/>
        <v/>
      </c>
      <c r="GA78" s="83" t="str">
        <f t="shared" ca="1" si="340"/>
        <v/>
      </c>
      <c r="GB78" s="126" t="str">
        <f ca="1">IFERROR(IF(VLOOKUP(GB$1,$A$7:$C$26,3,0),IF(ISNUMBER(FS78),SUMIFS('Stats Coachs'!$F$3:$F$29,'Stats Coachs'!$C$3:$C$29,VLOOKUP(GB$1,$A$7:$B$26,2,0)),""),""),"")</f>
        <v/>
      </c>
      <c r="GC78" s="83" t="str">
        <f t="shared" ca="1" si="341"/>
        <v/>
      </c>
      <c r="GD78" s="83" t="str">
        <f t="shared" ca="1" si="341"/>
        <v/>
      </c>
      <c r="GE78" s="83" t="str">
        <f t="shared" ca="1" si="341"/>
        <v/>
      </c>
      <c r="GF78" s="83" t="str">
        <f t="shared" ca="1" si="341"/>
        <v/>
      </c>
      <c r="GG78" s="83" t="str">
        <f t="shared" ca="1" si="341"/>
        <v/>
      </c>
      <c r="GH78" s="83" t="str">
        <f t="shared" ca="1" si="341"/>
        <v/>
      </c>
      <c r="GI78" s="83" t="str">
        <f t="shared" ca="1" si="341"/>
        <v/>
      </c>
      <c r="GJ78" s="83" t="str">
        <f t="shared" ca="1" si="341"/>
        <v/>
      </c>
      <c r="GK78" s="83" t="str">
        <f t="shared" ca="1" si="341"/>
        <v/>
      </c>
      <c r="GL78" s="126" t="str">
        <f ca="1">IFERROR(IF(VLOOKUP(GL$1,$A$7:$C$26,3,0),IF(ISNUMBER(GC78),SUMIFS('Stats Coachs'!$F$3:$F$29,'Stats Coachs'!$C$3:$C$29,VLOOKUP(GL$1,$A$7:$B$26,2,0)),""),""),"")</f>
        <v/>
      </c>
      <c r="GM78" s="83" t="str">
        <f t="shared" ca="1" si="342"/>
        <v/>
      </c>
      <c r="GN78" s="83" t="str">
        <f t="shared" ca="1" si="342"/>
        <v/>
      </c>
      <c r="GO78" s="83" t="str">
        <f t="shared" ca="1" si="342"/>
        <v/>
      </c>
      <c r="GP78" s="83" t="str">
        <f t="shared" ca="1" si="342"/>
        <v/>
      </c>
      <c r="GQ78" s="83" t="str">
        <f t="shared" ca="1" si="342"/>
        <v/>
      </c>
      <c r="GR78" s="83" t="str">
        <f t="shared" ca="1" si="342"/>
        <v/>
      </c>
      <c r="GS78" s="83" t="str">
        <f t="shared" ca="1" si="342"/>
        <v/>
      </c>
      <c r="GT78" s="83" t="str">
        <f t="shared" ca="1" si="342"/>
        <v/>
      </c>
      <c r="GU78" s="83" t="str">
        <f t="shared" ca="1" si="342"/>
        <v/>
      </c>
      <c r="GV78" s="126" t="str">
        <f ca="1">IFERROR(IF(VLOOKUP(GV$1,$A$7:$C$26,3,0),IF(ISNUMBER(GM78),SUMIFS('Stats Coachs'!$F$3:$F$29,'Stats Coachs'!$C$3:$C$29,VLOOKUP(GV$1,$A$7:$B$26,2,0)),""),""),"")</f>
        <v/>
      </c>
      <c r="GW78" s="83" t="str">
        <f t="shared" ca="1" si="343"/>
        <v/>
      </c>
      <c r="GX78" s="83" t="str">
        <f t="shared" ca="1" si="343"/>
        <v/>
      </c>
      <c r="GY78" s="83" t="str">
        <f t="shared" ca="1" si="343"/>
        <v/>
      </c>
      <c r="GZ78" s="83" t="str">
        <f t="shared" ca="1" si="343"/>
        <v/>
      </c>
      <c r="HA78" s="83" t="str">
        <f t="shared" ca="1" si="343"/>
        <v/>
      </c>
      <c r="HB78" s="83" t="str">
        <f t="shared" ca="1" si="343"/>
        <v/>
      </c>
      <c r="HC78" s="83" t="str">
        <f t="shared" ca="1" si="343"/>
        <v/>
      </c>
      <c r="HD78" s="83" t="str">
        <f t="shared" ca="1" si="343"/>
        <v/>
      </c>
      <c r="HE78" s="83" t="str">
        <f t="shared" ca="1" si="343"/>
        <v/>
      </c>
      <c r="HF78" s="126" t="str">
        <f ca="1">IFERROR(IF(VLOOKUP(HF$1,$A$7:$C$26,3,0),IF(ISNUMBER(GW78),SUMIFS('Stats Coachs'!$F$3:$F$29,'Stats Coachs'!$C$3:$C$29,VLOOKUP(HF$1,$A$7:$B$26,2,0)),""),""),"")</f>
        <v/>
      </c>
      <c r="HG78" s="83" t="str">
        <f t="shared" ca="1" si="344"/>
        <v/>
      </c>
      <c r="HH78" s="83" t="str">
        <f t="shared" ca="1" si="344"/>
        <v/>
      </c>
      <c r="HI78" s="83" t="str">
        <f t="shared" ca="1" si="344"/>
        <v/>
      </c>
      <c r="HJ78" s="83" t="str">
        <f t="shared" ca="1" si="344"/>
        <v/>
      </c>
      <c r="HK78" s="83" t="str">
        <f t="shared" ca="1" si="344"/>
        <v/>
      </c>
      <c r="HL78" s="83" t="str">
        <f t="shared" ca="1" si="344"/>
        <v/>
      </c>
      <c r="HM78" s="83" t="str">
        <f t="shared" ca="1" si="344"/>
        <v/>
      </c>
      <c r="HN78" s="83" t="str">
        <f t="shared" ca="1" si="344"/>
        <v/>
      </c>
      <c r="HO78" s="83" t="str">
        <f t="shared" ca="1" si="344"/>
        <v/>
      </c>
      <c r="HP78" s="126" t="str">
        <f ca="1">IFERROR(IF(VLOOKUP(HP$1,$A$7:$C$26,3,0),IF(ISNUMBER(HG78),SUMIFS('Stats Coachs'!$F$3:$F$29,'Stats Coachs'!$C$3:$C$29,VLOOKUP(HP$1,$A$7:$B$26,2,0)),""),""),"")</f>
        <v/>
      </c>
      <c r="HQ78" s="83" t="str">
        <f t="shared" ca="1" si="345"/>
        <v/>
      </c>
      <c r="HR78" s="83" t="str">
        <f t="shared" ca="1" si="345"/>
        <v/>
      </c>
      <c r="HS78" s="83" t="str">
        <f t="shared" ca="1" si="345"/>
        <v/>
      </c>
      <c r="HT78" s="83" t="str">
        <f t="shared" ca="1" si="345"/>
        <v/>
      </c>
      <c r="HU78" s="83" t="str">
        <f t="shared" ca="1" si="345"/>
        <v/>
      </c>
      <c r="HV78" s="83" t="str">
        <f t="shared" ca="1" si="345"/>
        <v/>
      </c>
      <c r="HW78" s="83" t="str">
        <f t="shared" ca="1" si="345"/>
        <v/>
      </c>
      <c r="HX78" s="83" t="str">
        <f t="shared" ca="1" si="345"/>
        <v/>
      </c>
      <c r="HY78" s="83" t="str">
        <f t="shared" ca="1" si="345"/>
        <v/>
      </c>
      <c r="HZ78" s="126" t="str">
        <f ca="1">IFERROR(IF(VLOOKUP(HZ$1,$A$7:$C$26,3,0),IF(ISNUMBER(HQ78),SUMIFS('Stats Coachs'!$F$3:$F$29,'Stats Coachs'!$C$3:$C$29,VLOOKUP(HZ$1,$A$7:$B$26,2,0)),""),""),"")</f>
        <v/>
      </c>
      <c r="IA78" s="83" t="str">
        <f t="shared" ca="1" si="346"/>
        <v/>
      </c>
      <c r="IB78" s="83" t="str">
        <f t="shared" ca="1" si="346"/>
        <v/>
      </c>
      <c r="IC78" s="83" t="str">
        <f t="shared" ca="1" si="346"/>
        <v/>
      </c>
      <c r="ID78" s="83" t="str">
        <f t="shared" ca="1" si="346"/>
        <v/>
      </c>
      <c r="IE78" s="83" t="str">
        <f t="shared" ca="1" si="346"/>
        <v/>
      </c>
      <c r="IF78" s="83" t="str">
        <f t="shared" ca="1" si="346"/>
        <v/>
      </c>
      <c r="IG78" s="83" t="str">
        <f t="shared" ca="1" si="346"/>
        <v/>
      </c>
      <c r="IH78" s="83" t="str">
        <f t="shared" ca="1" si="346"/>
        <v/>
      </c>
      <c r="II78" s="83" t="str">
        <f t="shared" ca="1" si="346"/>
        <v/>
      </c>
      <c r="IJ78" s="126" t="str">
        <f ca="1">IFERROR(IF(VLOOKUP(IJ$1,$A$7:$C$26,3,0),IF(ISNUMBER(IA78),SUMIFS('Stats Coachs'!$F$3:$F$29,'Stats Coachs'!$C$3:$C$29,VLOOKUP(IJ$1,$A$7:$B$26,2,0)),""),""),"")</f>
        <v/>
      </c>
    </row>
    <row r="79" spans="5:248" x14ac:dyDescent="0.2">
      <c r="E79" s="83">
        <v>76</v>
      </c>
      <c r="F79" s="86" t="str">
        <f t="shared" ref="F79:F94" ca="1" si="347">IFERROR(VLOOKUP($E79,$T$4:$AE$98,F$2,0),"")</f>
        <v>Valentin</v>
      </c>
      <c r="G79" s="83">
        <f t="shared" ca="1" si="315"/>
        <v>9</v>
      </c>
      <c r="H79" s="83">
        <f t="shared" ca="1" si="315"/>
        <v>6</v>
      </c>
      <c r="I79" s="83">
        <f t="shared" ca="1" si="315"/>
        <v>3</v>
      </c>
      <c r="J79" s="117">
        <f t="shared" ca="1" si="311"/>
        <v>650</v>
      </c>
      <c r="K79" s="87">
        <f t="shared" ca="1" si="316"/>
        <v>72</v>
      </c>
      <c r="L79" s="83">
        <f t="shared" ca="1" si="317"/>
        <v>0</v>
      </c>
      <c r="M79" s="83">
        <f t="shared" ca="1" si="317"/>
        <v>0</v>
      </c>
      <c r="N79" s="83">
        <f t="shared" ca="1" si="317"/>
        <v>0</v>
      </c>
      <c r="O79" s="83">
        <f t="shared" ca="1" si="312"/>
        <v>0</v>
      </c>
      <c r="P79" s="114">
        <f t="shared" ca="1" si="318"/>
        <v>2.0594965675057208E-2</v>
      </c>
      <c r="Q79" s="83">
        <f t="shared" ca="1" si="319"/>
        <v>1</v>
      </c>
      <c r="R79" s="114">
        <f t="shared" ca="1" si="320"/>
        <v>0.375</v>
      </c>
      <c r="T79" s="88">
        <f ca="1">RANK(V79,$V$4:$V$98,0)+COUNTIFS($V$4:$V79,V79)-1</f>
        <v>75</v>
      </c>
      <c r="U79" s="84" t="str">
        <f>Listes!X79</f>
        <v>Niko</v>
      </c>
      <c r="V79" s="89" cm="1">
        <f t="array" aca="1" ref="V79" ca="1">INDEX($W79:$AG79,$C$2)</f>
        <v>9</v>
      </c>
      <c r="W79" s="83">
        <f t="shared" ca="1" si="321"/>
        <v>9</v>
      </c>
      <c r="X79" s="83">
        <f t="shared" ca="1" si="321"/>
        <v>8</v>
      </c>
      <c r="Y79" s="83">
        <f t="shared" ca="1" si="321"/>
        <v>1</v>
      </c>
      <c r="Z79" s="83">
        <f t="shared" ca="1" si="321"/>
        <v>660</v>
      </c>
      <c r="AA79" s="90">
        <f t="shared" ca="1" si="313"/>
        <v>73.333333333333329</v>
      </c>
      <c r="AB79" s="83">
        <f t="shared" ca="1" si="322"/>
        <v>1</v>
      </c>
      <c r="AC79" s="83">
        <f t="shared" ca="1" si="322"/>
        <v>0</v>
      </c>
      <c r="AD79" s="83">
        <f t="shared" ca="1" si="322"/>
        <v>1</v>
      </c>
      <c r="AE79" s="83">
        <f t="shared" ca="1" si="322"/>
        <v>0</v>
      </c>
      <c r="AF79" s="116">
        <f t="shared" ca="1" si="314"/>
        <v>2.0594965675057208E-2</v>
      </c>
      <c r="AG79" s="85">
        <f t="shared" ca="1" si="323"/>
        <v>1</v>
      </c>
      <c r="AH79" s="126">
        <f t="shared" ca="1" si="324"/>
        <v>13</v>
      </c>
      <c r="AI79" s="83" t="str">
        <f t="shared" ca="1" si="326"/>
        <v/>
      </c>
      <c r="AJ79" s="83" t="str">
        <f t="shared" ca="1" si="326"/>
        <v/>
      </c>
      <c r="AK79" s="83" t="str">
        <f t="shared" ca="1" si="326"/>
        <v/>
      </c>
      <c r="AL79" s="83" t="str">
        <f t="shared" ca="1" si="326"/>
        <v/>
      </c>
      <c r="AM79" s="83" t="str">
        <f t="shared" ca="1" si="326"/>
        <v/>
      </c>
      <c r="AN79" s="83" t="str">
        <f t="shared" ca="1" si="326"/>
        <v/>
      </c>
      <c r="AO79" s="83" t="str">
        <f t="shared" ca="1" si="326"/>
        <v/>
      </c>
      <c r="AP79" s="83" t="str">
        <f t="shared" ca="1" si="326"/>
        <v/>
      </c>
      <c r="AQ79" s="83" t="str">
        <f t="shared" ca="1" si="326"/>
        <v/>
      </c>
      <c r="AR79" s="126" t="str">
        <f ca="1">IFERROR(IF(VLOOKUP(AR$1,$A$6:$C$26,3,0),IF(ISNUMBER(AI79),SUMIFS('Stats Coachs'!$F$2:$F$29,'Stats Coachs'!$C$2:$C$29,VLOOKUP(AR$1,$A$6:$B$26,2,0)),""),""),"")</f>
        <v/>
      </c>
      <c r="AS79" s="83" t="str">
        <f t="shared" ca="1" si="327"/>
        <v/>
      </c>
      <c r="AT79" s="83" t="str">
        <f t="shared" ca="1" si="327"/>
        <v/>
      </c>
      <c r="AU79" s="83" t="str">
        <f t="shared" ca="1" si="327"/>
        <v/>
      </c>
      <c r="AV79" s="83" t="str">
        <f t="shared" ca="1" si="327"/>
        <v/>
      </c>
      <c r="AW79" s="83" t="str">
        <f t="shared" ca="1" si="327"/>
        <v/>
      </c>
      <c r="AX79" s="83" t="str">
        <f t="shared" ca="1" si="327"/>
        <v/>
      </c>
      <c r="AY79" s="83" t="str">
        <f t="shared" ca="1" si="327"/>
        <v/>
      </c>
      <c r="AZ79" s="83" t="str">
        <f t="shared" ca="1" si="327"/>
        <v/>
      </c>
      <c r="BA79" s="83" t="str">
        <f t="shared" ca="1" si="327"/>
        <v/>
      </c>
      <c r="BB79" s="126" t="str">
        <f ca="1">IFERROR(IF(VLOOKUP(BB$1,$A$7:$C$26,3,0),IF(ISNUMBER(AS79),SUMIFS('Stats Coachs'!$F$3:$F$29,'Stats Coachs'!$C$3:$C$29,VLOOKUP(BB$1,$A$7:$B$26,2,0)),""),""),"")</f>
        <v/>
      </c>
      <c r="BC79" s="83" t="str">
        <f t="shared" ca="1" si="328"/>
        <v/>
      </c>
      <c r="BD79" s="83" t="str">
        <f t="shared" ca="1" si="328"/>
        <v/>
      </c>
      <c r="BE79" s="83" t="str">
        <f t="shared" ca="1" si="328"/>
        <v/>
      </c>
      <c r="BF79" s="83" t="str">
        <f t="shared" ca="1" si="328"/>
        <v/>
      </c>
      <c r="BG79" s="83" t="str">
        <f t="shared" ca="1" si="328"/>
        <v/>
      </c>
      <c r="BH79" s="83" t="str">
        <f t="shared" ca="1" si="328"/>
        <v/>
      </c>
      <c r="BI79" s="83" t="str">
        <f t="shared" ca="1" si="328"/>
        <v/>
      </c>
      <c r="BJ79" s="83" t="str">
        <f t="shared" ca="1" si="328"/>
        <v/>
      </c>
      <c r="BK79" s="83" t="str">
        <f t="shared" ca="1" si="328"/>
        <v/>
      </c>
      <c r="BL79" s="126" t="str">
        <f ca="1">IFERROR(IF(VLOOKUP(BL$1,$A$7:$C$26,3,0),IF(ISNUMBER(BC79),SUMIFS('Stats Coachs'!$F$3:$F$29,'Stats Coachs'!$C$3:$C$29,VLOOKUP(BL$1,$A$7:$B$26,2,0)),""),""),"")</f>
        <v/>
      </c>
      <c r="BM79" s="83" t="str">
        <f t="shared" ca="1" si="329"/>
        <v/>
      </c>
      <c r="BN79" s="83" t="str">
        <f t="shared" ca="1" si="329"/>
        <v/>
      </c>
      <c r="BO79" s="83" t="str">
        <f t="shared" ca="1" si="329"/>
        <v/>
      </c>
      <c r="BP79" s="83" t="str">
        <f t="shared" ca="1" si="329"/>
        <v/>
      </c>
      <c r="BQ79" s="83" t="str">
        <f t="shared" ca="1" si="329"/>
        <v/>
      </c>
      <c r="BR79" s="83" t="str">
        <f t="shared" ca="1" si="329"/>
        <v/>
      </c>
      <c r="BS79" s="83" t="str">
        <f t="shared" ca="1" si="329"/>
        <v/>
      </c>
      <c r="BT79" s="83" t="str">
        <f t="shared" ca="1" si="329"/>
        <v/>
      </c>
      <c r="BU79" s="83" t="str">
        <f t="shared" ca="1" si="329"/>
        <v/>
      </c>
      <c r="BV79" s="126" t="str">
        <f ca="1">IFERROR(IF(VLOOKUP(BV$1,$A$7:$C$26,3,0),IF(ISNUMBER(BM79),SUMIFS('Stats Coachs'!$F$3:$F$29,'Stats Coachs'!$C$3:$C$29,VLOOKUP(BV$1,$A$7:$B$26,2,0)),""),""),"")</f>
        <v/>
      </c>
      <c r="BW79" s="83" t="str">
        <f t="shared" ca="1" si="330"/>
        <v/>
      </c>
      <c r="BX79" s="83" t="str">
        <f t="shared" ca="1" si="330"/>
        <v/>
      </c>
      <c r="BY79" s="83" t="str">
        <f t="shared" ca="1" si="330"/>
        <v/>
      </c>
      <c r="BZ79" s="83" t="str">
        <f t="shared" ca="1" si="330"/>
        <v/>
      </c>
      <c r="CA79" s="83" t="str">
        <f t="shared" ca="1" si="330"/>
        <v/>
      </c>
      <c r="CB79" s="83" t="str">
        <f t="shared" ca="1" si="330"/>
        <v/>
      </c>
      <c r="CC79" s="83" t="str">
        <f t="shared" ca="1" si="330"/>
        <v/>
      </c>
      <c r="CD79" s="83" t="str">
        <f t="shared" ca="1" si="330"/>
        <v/>
      </c>
      <c r="CE79" s="83" t="str">
        <f t="shared" ca="1" si="330"/>
        <v/>
      </c>
      <c r="CF79" s="126" t="str">
        <f ca="1">IFERROR(IF(VLOOKUP(CF$1,$A$7:$C$26,3,0),IF(ISNUMBER(BW79),SUMIFS('Stats Coachs'!$F$3:$F$29,'Stats Coachs'!$C$3:$C$29,VLOOKUP(CF$1,$A$7:$B$26,2,0)),""),""),"")</f>
        <v/>
      </c>
      <c r="CG79" s="83" t="str">
        <f t="shared" ca="1" si="331"/>
        <v/>
      </c>
      <c r="CH79" s="83" t="str">
        <f t="shared" ca="1" si="331"/>
        <v/>
      </c>
      <c r="CI79" s="83" t="str">
        <f t="shared" ca="1" si="331"/>
        <v/>
      </c>
      <c r="CJ79" s="83" t="str">
        <f t="shared" ca="1" si="331"/>
        <v/>
      </c>
      <c r="CK79" s="83" t="str">
        <f t="shared" ca="1" si="331"/>
        <v/>
      </c>
      <c r="CL79" s="83" t="str">
        <f t="shared" ca="1" si="331"/>
        <v/>
      </c>
      <c r="CM79" s="83" t="str">
        <f t="shared" ca="1" si="331"/>
        <v/>
      </c>
      <c r="CN79" s="83" t="str">
        <f t="shared" ca="1" si="331"/>
        <v/>
      </c>
      <c r="CO79" s="83" t="str">
        <f t="shared" ca="1" si="331"/>
        <v/>
      </c>
      <c r="CP79" s="126" t="str">
        <f ca="1">IFERROR(IF(VLOOKUP(CP$1,$A$7:$C$26,3,0),IF(ISNUMBER(CG79),SUMIFS('Stats Coachs'!$F$3:$F$29,'Stats Coachs'!$C$3:$C$29,VLOOKUP(CP$1,$A$7:$B$26,2,0)),""),""),"")</f>
        <v/>
      </c>
      <c r="CQ79" s="83">
        <f t="shared" ca="1" si="332"/>
        <v>9</v>
      </c>
      <c r="CR79" s="83">
        <f t="shared" ca="1" si="332"/>
        <v>8</v>
      </c>
      <c r="CS79" s="83">
        <f t="shared" ca="1" si="332"/>
        <v>1</v>
      </c>
      <c r="CT79" s="83">
        <f t="shared" ca="1" si="332"/>
        <v>660</v>
      </c>
      <c r="CU79" s="83">
        <f t="shared" ca="1" si="332"/>
        <v>73.5</v>
      </c>
      <c r="CV79" s="83">
        <f t="shared" ca="1" si="332"/>
        <v>1</v>
      </c>
      <c r="CW79" s="83">
        <f t="shared" ca="1" si="332"/>
        <v>0</v>
      </c>
      <c r="CX79" s="83">
        <f t="shared" ca="1" si="332"/>
        <v>1</v>
      </c>
      <c r="CY79" s="83">
        <f t="shared" ca="1" si="332"/>
        <v>0</v>
      </c>
      <c r="CZ79" s="126">
        <f ca="1">IFERROR(IF(VLOOKUP(CZ$1,$A$7:$C$26,3,0),IF(ISNUMBER(CQ79),SUMIFS('Stats Coachs'!$F$3:$F$29,'Stats Coachs'!$C$3:$C$29,VLOOKUP(CZ$1,$A$7:$B$26,2,0)),""),""),"")</f>
        <v>13</v>
      </c>
      <c r="DA79" s="83" t="str">
        <f t="shared" ca="1" si="333"/>
        <v/>
      </c>
      <c r="DB79" s="83" t="str">
        <f t="shared" ca="1" si="333"/>
        <v/>
      </c>
      <c r="DC79" s="83" t="str">
        <f t="shared" ca="1" si="333"/>
        <v/>
      </c>
      <c r="DD79" s="83" t="str">
        <f t="shared" ca="1" si="333"/>
        <v/>
      </c>
      <c r="DE79" s="83" t="str">
        <f t="shared" ca="1" si="333"/>
        <v/>
      </c>
      <c r="DF79" s="83" t="str">
        <f t="shared" ca="1" si="333"/>
        <v/>
      </c>
      <c r="DG79" s="83" t="str">
        <f t="shared" ca="1" si="333"/>
        <v/>
      </c>
      <c r="DH79" s="83" t="str">
        <f t="shared" ca="1" si="333"/>
        <v/>
      </c>
      <c r="DI79" s="83" t="str">
        <f t="shared" ca="1" si="333"/>
        <v/>
      </c>
      <c r="DJ79" s="126" t="str">
        <f ca="1">IFERROR(IF(VLOOKUP(DJ$1,$A$7:$C$26,3,0),IF(ISNUMBER(DA79),SUMIFS('Stats Coachs'!$F$3:$F$29,'Stats Coachs'!$C$3:$C$29,VLOOKUP(DJ$1,$A$7:$B$26,2,0)),""),""),"")</f>
        <v/>
      </c>
      <c r="DK79" s="83" t="str">
        <f t="shared" ca="1" si="334"/>
        <v/>
      </c>
      <c r="DL79" s="83" t="str">
        <f t="shared" ca="1" si="334"/>
        <v/>
      </c>
      <c r="DM79" s="83" t="str">
        <f t="shared" ca="1" si="334"/>
        <v/>
      </c>
      <c r="DN79" s="83" t="str">
        <f t="shared" ca="1" si="334"/>
        <v/>
      </c>
      <c r="DO79" s="83" t="str">
        <f t="shared" ca="1" si="334"/>
        <v/>
      </c>
      <c r="DP79" s="83" t="str">
        <f t="shared" ca="1" si="334"/>
        <v/>
      </c>
      <c r="DQ79" s="83" t="str">
        <f t="shared" ca="1" si="334"/>
        <v/>
      </c>
      <c r="DR79" s="83" t="str">
        <f t="shared" ca="1" si="334"/>
        <v/>
      </c>
      <c r="DS79" s="83" t="str">
        <f t="shared" ca="1" si="334"/>
        <v/>
      </c>
      <c r="DT79" s="126" t="str">
        <f ca="1">IFERROR(IF(VLOOKUP(DT$1,$A$7:$C$26,3,0),IF(ISNUMBER(DK79),SUMIFS('Stats Coachs'!$F$3:$F$29,'Stats Coachs'!$C$3:$C$29,VLOOKUP(DT$1,$A$7:$B$26,2,0)),""),""),"")</f>
        <v/>
      </c>
      <c r="DU79" s="83" t="str">
        <f t="shared" ca="1" si="335"/>
        <v/>
      </c>
      <c r="DV79" s="83" t="str">
        <f t="shared" ca="1" si="335"/>
        <v/>
      </c>
      <c r="DW79" s="83" t="str">
        <f t="shared" ca="1" si="335"/>
        <v/>
      </c>
      <c r="DX79" s="83" t="str">
        <f t="shared" ca="1" si="335"/>
        <v/>
      </c>
      <c r="DY79" s="83" t="str">
        <f t="shared" ca="1" si="335"/>
        <v/>
      </c>
      <c r="DZ79" s="83" t="str">
        <f t="shared" ca="1" si="335"/>
        <v/>
      </c>
      <c r="EA79" s="83" t="str">
        <f t="shared" ca="1" si="335"/>
        <v/>
      </c>
      <c r="EB79" s="83" t="str">
        <f t="shared" ca="1" si="335"/>
        <v/>
      </c>
      <c r="EC79" s="83" t="str">
        <f t="shared" ca="1" si="335"/>
        <v/>
      </c>
      <c r="ED79" s="126" t="str">
        <f ca="1">IFERROR(IF(VLOOKUP(ED$1,$A$7:$C$26,3,0),IF(ISNUMBER(DU79),SUMIFS('Stats Coachs'!$F$3:$F$29,'Stats Coachs'!$C$3:$C$29,VLOOKUP(ED$1,$A$7:$B$26,2,0)),""),""),"")</f>
        <v/>
      </c>
      <c r="EE79" s="83" t="str">
        <f t="shared" ca="1" si="336"/>
        <v/>
      </c>
      <c r="EF79" s="83" t="str">
        <f t="shared" ca="1" si="336"/>
        <v/>
      </c>
      <c r="EG79" s="83" t="str">
        <f t="shared" ca="1" si="336"/>
        <v/>
      </c>
      <c r="EH79" s="83" t="str">
        <f t="shared" ca="1" si="336"/>
        <v/>
      </c>
      <c r="EI79" s="83" t="str">
        <f t="shared" ca="1" si="336"/>
        <v/>
      </c>
      <c r="EJ79" s="83" t="str">
        <f t="shared" ca="1" si="336"/>
        <v/>
      </c>
      <c r="EK79" s="83" t="str">
        <f t="shared" ca="1" si="336"/>
        <v/>
      </c>
      <c r="EL79" s="83" t="str">
        <f t="shared" ca="1" si="336"/>
        <v/>
      </c>
      <c r="EM79" s="83" t="str">
        <f t="shared" ca="1" si="336"/>
        <v/>
      </c>
      <c r="EN79" s="126" t="str">
        <f ca="1">IFERROR(IF(VLOOKUP(EN$1,$A$7:$C$26,3,0),IF(ISNUMBER(EE79),SUMIFS('Stats Coachs'!$F$3:$F$29,'Stats Coachs'!$C$3:$C$29,VLOOKUP(EN$1,$A$7:$B$26,2,0)),""),""),"")</f>
        <v/>
      </c>
      <c r="EO79" s="83" t="str">
        <f t="shared" ca="1" si="337"/>
        <v/>
      </c>
      <c r="EP79" s="83" t="str">
        <f t="shared" ca="1" si="337"/>
        <v/>
      </c>
      <c r="EQ79" s="83" t="str">
        <f t="shared" ca="1" si="337"/>
        <v/>
      </c>
      <c r="ER79" s="83" t="str">
        <f t="shared" ca="1" si="337"/>
        <v/>
      </c>
      <c r="ES79" s="83" t="str">
        <f t="shared" ca="1" si="337"/>
        <v/>
      </c>
      <c r="ET79" s="83" t="str">
        <f t="shared" ca="1" si="337"/>
        <v/>
      </c>
      <c r="EU79" s="83" t="str">
        <f t="shared" ca="1" si="337"/>
        <v/>
      </c>
      <c r="EV79" s="83" t="str">
        <f t="shared" ca="1" si="337"/>
        <v/>
      </c>
      <c r="EW79" s="83" t="str">
        <f t="shared" ca="1" si="337"/>
        <v/>
      </c>
      <c r="EX79" s="126" t="str">
        <f ca="1">IFERROR(IF(VLOOKUP(EX$1,$A$7:$C$26,3,0),IF(ISNUMBER(EO79),SUMIFS('Stats Coachs'!$F$3:$F$29,'Stats Coachs'!$C$3:$C$29,VLOOKUP(EX$1,$A$7:$B$26,2,0)),""),""),"")</f>
        <v/>
      </c>
      <c r="EY79" s="83" t="str">
        <f t="shared" ca="1" si="338"/>
        <v/>
      </c>
      <c r="EZ79" s="83" t="str">
        <f t="shared" ca="1" si="338"/>
        <v/>
      </c>
      <c r="FA79" s="83" t="str">
        <f t="shared" ca="1" si="338"/>
        <v/>
      </c>
      <c r="FB79" s="83" t="str">
        <f t="shared" ca="1" si="338"/>
        <v/>
      </c>
      <c r="FC79" s="83" t="str">
        <f t="shared" ca="1" si="338"/>
        <v/>
      </c>
      <c r="FD79" s="83" t="str">
        <f t="shared" ca="1" si="338"/>
        <v/>
      </c>
      <c r="FE79" s="83" t="str">
        <f t="shared" ca="1" si="338"/>
        <v/>
      </c>
      <c r="FF79" s="83" t="str">
        <f t="shared" ca="1" si="338"/>
        <v/>
      </c>
      <c r="FG79" s="83" t="str">
        <f t="shared" ca="1" si="338"/>
        <v/>
      </c>
      <c r="FH79" s="126" t="str">
        <f ca="1">IFERROR(IF(VLOOKUP(FH$1,$A$7:$C$26,3,0),IF(ISNUMBER(EY79),SUMIFS('Stats Coachs'!$F$3:$F$29,'Stats Coachs'!$C$3:$C$29,VLOOKUP(FH$1,$A$7:$B$26,2,0)),""),""),"")</f>
        <v/>
      </c>
      <c r="FI79" s="83" t="str">
        <f t="shared" ca="1" si="339"/>
        <v/>
      </c>
      <c r="FJ79" s="83" t="str">
        <f t="shared" ca="1" si="339"/>
        <v/>
      </c>
      <c r="FK79" s="83" t="str">
        <f t="shared" ca="1" si="339"/>
        <v/>
      </c>
      <c r="FL79" s="83" t="str">
        <f t="shared" ca="1" si="339"/>
        <v/>
      </c>
      <c r="FM79" s="83" t="str">
        <f t="shared" ca="1" si="339"/>
        <v/>
      </c>
      <c r="FN79" s="83" t="str">
        <f t="shared" ca="1" si="339"/>
        <v/>
      </c>
      <c r="FO79" s="83" t="str">
        <f t="shared" ca="1" si="339"/>
        <v/>
      </c>
      <c r="FP79" s="83" t="str">
        <f t="shared" ca="1" si="339"/>
        <v/>
      </c>
      <c r="FQ79" s="83" t="str">
        <f t="shared" ca="1" si="339"/>
        <v/>
      </c>
      <c r="FR79" s="126" t="str">
        <f ca="1">IFERROR(IF(VLOOKUP(FR$1,$A$7:$C$26,3,0),IF(ISNUMBER(FI79),SUMIFS('Stats Coachs'!$F$3:$F$29,'Stats Coachs'!$C$3:$C$29,VLOOKUP(FR$1,$A$7:$B$26,2,0)),""),""),"")</f>
        <v/>
      </c>
      <c r="FS79" s="83" t="str">
        <f t="shared" ca="1" si="340"/>
        <v/>
      </c>
      <c r="FT79" s="83" t="str">
        <f t="shared" ca="1" si="340"/>
        <v/>
      </c>
      <c r="FU79" s="83" t="str">
        <f t="shared" ca="1" si="340"/>
        <v/>
      </c>
      <c r="FV79" s="83" t="str">
        <f t="shared" ca="1" si="340"/>
        <v/>
      </c>
      <c r="FW79" s="83" t="str">
        <f t="shared" ca="1" si="340"/>
        <v/>
      </c>
      <c r="FX79" s="83" t="str">
        <f t="shared" ca="1" si="340"/>
        <v/>
      </c>
      <c r="FY79" s="83" t="str">
        <f t="shared" ca="1" si="340"/>
        <v/>
      </c>
      <c r="FZ79" s="83" t="str">
        <f t="shared" ca="1" si="340"/>
        <v/>
      </c>
      <c r="GA79" s="83" t="str">
        <f t="shared" ca="1" si="340"/>
        <v/>
      </c>
      <c r="GB79" s="126" t="str">
        <f ca="1">IFERROR(IF(VLOOKUP(GB$1,$A$7:$C$26,3,0),IF(ISNUMBER(FS79),SUMIFS('Stats Coachs'!$F$3:$F$29,'Stats Coachs'!$C$3:$C$29,VLOOKUP(GB$1,$A$7:$B$26,2,0)),""),""),"")</f>
        <v/>
      </c>
      <c r="GC79" s="83" t="str">
        <f t="shared" ca="1" si="341"/>
        <v/>
      </c>
      <c r="GD79" s="83" t="str">
        <f t="shared" ca="1" si="341"/>
        <v/>
      </c>
      <c r="GE79" s="83" t="str">
        <f t="shared" ca="1" si="341"/>
        <v/>
      </c>
      <c r="GF79" s="83" t="str">
        <f t="shared" ca="1" si="341"/>
        <v/>
      </c>
      <c r="GG79" s="83" t="str">
        <f t="shared" ca="1" si="341"/>
        <v/>
      </c>
      <c r="GH79" s="83" t="str">
        <f t="shared" ca="1" si="341"/>
        <v/>
      </c>
      <c r="GI79" s="83" t="str">
        <f t="shared" ca="1" si="341"/>
        <v/>
      </c>
      <c r="GJ79" s="83" t="str">
        <f t="shared" ca="1" si="341"/>
        <v/>
      </c>
      <c r="GK79" s="83" t="str">
        <f t="shared" ca="1" si="341"/>
        <v/>
      </c>
      <c r="GL79" s="126" t="str">
        <f ca="1">IFERROR(IF(VLOOKUP(GL$1,$A$7:$C$26,3,0),IF(ISNUMBER(GC79),SUMIFS('Stats Coachs'!$F$3:$F$29,'Stats Coachs'!$C$3:$C$29,VLOOKUP(GL$1,$A$7:$B$26,2,0)),""),""),"")</f>
        <v/>
      </c>
      <c r="GM79" s="83" t="str">
        <f t="shared" ca="1" si="342"/>
        <v/>
      </c>
      <c r="GN79" s="83" t="str">
        <f t="shared" ca="1" si="342"/>
        <v/>
      </c>
      <c r="GO79" s="83" t="str">
        <f t="shared" ca="1" si="342"/>
        <v/>
      </c>
      <c r="GP79" s="83" t="str">
        <f t="shared" ca="1" si="342"/>
        <v/>
      </c>
      <c r="GQ79" s="83" t="str">
        <f t="shared" ca="1" si="342"/>
        <v/>
      </c>
      <c r="GR79" s="83" t="str">
        <f t="shared" ca="1" si="342"/>
        <v/>
      </c>
      <c r="GS79" s="83" t="str">
        <f t="shared" ca="1" si="342"/>
        <v/>
      </c>
      <c r="GT79" s="83" t="str">
        <f t="shared" ca="1" si="342"/>
        <v/>
      </c>
      <c r="GU79" s="83" t="str">
        <f t="shared" ca="1" si="342"/>
        <v/>
      </c>
      <c r="GV79" s="126" t="str">
        <f ca="1">IFERROR(IF(VLOOKUP(GV$1,$A$7:$C$26,3,0),IF(ISNUMBER(GM79),SUMIFS('Stats Coachs'!$F$3:$F$29,'Stats Coachs'!$C$3:$C$29,VLOOKUP(GV$1,$A$7:$B$26,2,0)),""),""),"")</f>
        <v/>
      </c>
      <c r="GW79" s="83" t="str">
        <f t="shared" ca="1" si="343"/>
        <v/>
      </c>
      <c r="GX79" s="83" t="str">
        <f t="shared" ca="1" si="343"/>
        <v/>
      </c>
      <c r="GY79" s="83" t="str">
        <f t="shared" ca="1" si="343"/>
        <v/>
      </c>
      <c r="GZ79" s="83" t="str">
        <f t="shared" ca="1" si="343"/>
        <v/>
      </c>
      <c r="HA79" s="83" t="str">
        <f t="shared" ca="1" si="343"/>
        <v/>
      </c>
      <c r="HB79" s="83" t="str">
        <f t="shared" ca="1" si="343"/>
        <v/>
      </c>
      <c r="HC79" s="83" t="str">
        <f t="shared" ca="1" si="343"/>
        <v/>
      </c>
      <c r="HD79" s="83" t="str">
        <f t="shared" ca="1" si="343"/>
        <v/>
      </c>
      <c r="HE79" s="83" t="str">
        <f t="shared" ca="1" si="343"/>
        <v/>
      </c>
      <c r="HF79" s="126" t="str">
        <f ca="1">IFERROR(IF(VLOOKUP(HF$1,$A$7:$C$26,3,0),IF(ISNUMBER(GW79),SUMIFS('Stats Coachs'!$F$3:$F$29,'Stats Coachs'!$C$3:$C$29,VLOOKUP(HF$1,$A$7:$B$26,2,0)),""),""),"")</f>
        <v/>
      </c>
      <c r="HG79" s="83" t="str">
        <f t="shared" ca="1" si="344"/>
        <v/>
      </c>
      <c r="HH79" s="83" t="str">
        <f t="shared" ca="1" si="344"/>
        <v/>
      </c>
      <c r="HI79" s="83" t="str">
        <f t="shared" ca="1" si="344"/>
        <v/>
      </c>
      <c r="HJ79" s="83" t="str">
        <f t="shared" ca="1" si="344"/>
        <v/>
      </c>
      <c r="HK79" s="83" t="str">
        <f t="shared" ca="1" si="344"/>
        <v/>
      </c>
      <c r="HL79" s="83" t="str">
        <f t="shared" ca="1" si="344"/>
        <v/>
      </c>
      <c r="HM79" s="83" t="str">
        <f t="shared" ca="1" si="344"/>
        <v/>
      </c>
      <c r="HN79" s="83" t="str">
        <f t="shared" ca="1" si="344"/>
        <v/>
      </c>
      <c r="HO79" s="83" t="str">
        <f t="shared" ca="1" si="344"/>
        <v/>
      </c>
      <c r="HP79" s="126" t="str">
        <f ca="1">IFERROR(IF(VLOOKUP(HP$1,$A$7:$C$26,3,0),IF(ISNUMBER(HG79),SUMIFS('Stats Coachs'!$F$3:$F$29,'Stats Coachs'!$C$3:$C$29,VLOOKUP(HP$1,$A$7:$B$26,2,0)),""),""),"")</f>
        <v/>
      </c>
      <c r="HQ79" s="83" t="str">
        <f t="shared" ca="1" si="345"/>
        <v/>
      </c>
      <c r="HR79" s="83" t="str">
        <f t="shared" ca="1" si="345"/>
        <v/>
      </c>
      <c r="HS79" s="83" t="str">
        <f t="shared" ca="1" si="345"/>
        <v/>
      </c>
      <c r="HT79" s="83" t="str">
        <f t="shared" ca="1" si="345"/>
        <v/>
      </c>
      <c r="HU79" s="83" t="str">
        <f t="shared" ca="1" si="345"/>
        <v/>
      </c>
      <c r="HV79" s="83" t="str">
        <f t="shared" ca="1" si="345"/>
        <v/>
      </c>
      <c r="HW79" s="83" t="str">
        <f t="shared" ca="1" si="345"/>
        <v/>
      </c>
      <c r="HX79" s="83" t="str">
        <f t="shared" ca="1" si="345"/>
        <v/>
      </c>
      <c r="HY79" s="83" t="str">
        <f t="shared" ca="1" si="345"/>
        <v/>
      </c>
      <c r="HZ79" s="126" t="str">
        <f ca="1">IFERROR(IF(VLOOKUP(HZ$1,$A$7:$C$26,3,0),IF(ISNUMBER(HQ79),SUMIFS('Stats Coachs'!$F$3:$F$29,'Stats Coachs'!$C$3:$C$29,VLOOKUP(HZ$1,$A$7:$B$26,2,0)),""),""),"")</f>
        <v/>
      </c>
      <c r="IA79" s="83" t="str">
        <f t="shared" ca="1" si="346"/>
        <v/>
      </c>
      <c r="IB79" s="83" t="str">
        <f t="shared" ca="1" si="346"/>
        <v/>
      </c>
      <c r="IC79" s="83" t="str">
        <f t="shared" ca="1" si="346"/>
        <v/>
      </c>
      <c r="ID79" s="83" t="str">
        <f t="shared" ca="1" si="346"/>
        <v/>
      </c>
      <c r="IE79" s="83" t="str">
        <f t="shared" ca="1" si="346"/>
        <v/>
      </c>
      <c r="IF79" s="83" t="str">
        <f t="shared" ca="1" si="346"/>
        <v/>
      </c>
      <c r="IG79" s="83" t="str">
        <f t="shared" ca="1" si="346"/>
        <v/>
      </c>
      <c r="IH79" s="83" t="str">
        <f t="shared" ca="1" si="346"/>
        <v/>
      </c>
      <c r="II79" s="83" t="str">
        <f t="shared" ca="1" si="346"/>
        <v/>
      </c>
      <c r="IJ79" s="126" t="str">
        <f ca="1">IFERROR(IF(VLOOKUP(IJ$1,$A$7:$C$26,3,0),IF(ISNUMBER(IA79),SUMIFS('Stats Coachs'!$F$3:$F$29,'Stats Coachs'!$C$3:$C$29,VLOOKUP(IJ$1,$A$7:$B$26,2,0)),""),""),"")</f>
        <v/>
      </c>
    </row>
    <row r="80" spans="5:248" x14ac:dyDescent="0.2">
      <c r="E80" s="83">
        <v>77</v>
      </c>
      <c r="F80" s="86" t="str">
        <f t="shared" ca="1" si="347"/>
        <v>Cubi</v>
      </c>
      <c r="G80" s="83">
        <f t="shared" ca="1" si="315"/>
        <v>8</v>
      </c>
      <c r="H80" s="83">
        <f t="shared" ca="1" si="315"/>
        <v>8</v>
      </c>
      <c r="I80" s="83">
        <f t="shared" ca="1" si="315"/>
        <v>0</v>
      </c>
      <c r="J80" s="117">
        <f t="shared" ca="1" si="311"/>
        <v>700</v>
      </c>
      <c r="K80" s="87">
        <f t="shared" ca="1" si="316"/>
        <v>87.5</v>
      </c>
      <c r="L80" s="83">
        <f t="shared" ca="1" si="317"/>
        <v>0</v>
      </c>
      <c r="M80" s="83">
        <f t="shared" ca="1" si="317"/>
        <v>0</v>
      </c>
      <c r="N80" s="83">
        <f t="shared" ca="1" si="317"/>
        <v>0</v>
      </c>
      <c r="O80" s="83">
        <f t="shared" ca="1" si="312"/>
        <v>0</v>
      </c>
      <c r="P80" s="114">
        <f t="shared" ca="1" si="318"/>
        <v>1.8306636155606407E-2</v>
      </c>
      <c r="Q80" s="83">
        <f t="shared" ca="1" si="319"/>
        <v>1</v>
      </c>
      <c r="R80" s="114">
        <f t="shared" ca="1" si="320"/>
        <v>0.44444444444444442</v>
      </c>
      <c r="T80" s="88">
        <f ca="1">RANK(V80,$V$4:$V$98,0)+COUNTIFS($V$4:$V80,V80)-1</f>
        <v>11</v>
      </c>
      <c r="U80" s="84" t="str">
        <f>Listes!X80</f>
        <v>PB</v>
      </c>
      <c r="V80" s="89" cm="1">
        <f t="array" aca="1" ref="V80" ca="1">INDEX($W80:$AG80,$C$2)</f>
        <v>139</v>
      </c>
      <c r="W80" s="83">
        <f t="shared" ca="1" si="321"/>
        <v>139</v>
      </c>
      <c r="X80" s="83">
        <f t="shared" ca="1" si="321"/>
        <v>93</v>
      </c>
      <c r="Y80" s="83">
        <f t="shared" ca="1" si="321"/>
        <v>46</v>
      </c>
      <c r="Z80" s="83">
        <f t="shared" ca="1" si="321"/>
        <v>9170</v>
      </c>
      <c r="AA80" s="90">
        <f t="shared" ca="1" si="313"/>
        <v>65.97122302158273</v>
      </c>
      <c r="AB80" s="83">
        <f t="shared" ca="1" si="322"/>
        <v>9</v>
      </c>
      <c r="AC80" s="83">
        <f t="shared" ca="1" si="322"/>
        <v>12</v>
      </c>
      <c r="AD80" s="83">
        <f t="shared" ca="1" si="322"/>
        <v>1</v>
      </c>
      <c r="AE80" s="83">
        <f t="shared" ca="1" si="322"/>
        <v>0</v>
      </c>
      <c r="AF80" s="116">
        <f t="shared" ca="1" si="314"/>
        <v>0.3180778032036613</v>
      </c>
      <c r="AG80" s="85">
        <f t="shared" ca="1" si="323"/>
        <v>14</v>
      </c>
      <c r="AH80" s="126">
        <f t="shared" ca="1" si="324"/>
        <v>304</v>
      </c>
      <c r="AI80" s="83" t="str">
        <f t="shared" ca="1" si="326"/>
        <v/>
      </c>
      <c r="AJ80" s="83" t="str">
        <f t="shared" ca="1" si="326"/>
        <v/>
      </c>
      <c r="AK80" s="83" t="str">
        <f t="shared" ca="1" si="326"/>
        <v/>
      </c>
      <c r="AL80" s="83" t="str">
        <f t="shared" ca="1" si="326"/>
        <v/>
      </c>
      <c r="AM80" s="83" t="str">
        <f t="shared" ca="1" si="326"/>
        <v/>
      </c>
      <c r="AN80" s="83" t="str">
        <f t="shared" ca="1" si="326"/>
        <v/>
      </c>
      <c r="AO80" s="83" t="str">
        <f t="shared" ca="1" si="326"/>
        <v/>
      </c>
      <c r="AP80" s="83" t="str">
        <f t="shared" ca="1" si="326"/>
        <v/>
      </c>
      <c r="AQ80" s="83" t="str">
        <f t="shared" ca="1" si="326"/>
        <v/>
      </c>
      <c r="AR80" s="126" t="str">
        <f ca="1">IFERROR(IF(VLOOKUP(AR$1,$A$6:$C$26,3,0),IF(ISNUMBER(AI80),SUMIFS('Stats Coachs'!$F$2:$F$29,'Stats Coachs'!$C$2:$C$29,VLOOKUP(AR$1,$A$6:$B$26,2,0)),""),""),"")</f>
        <v/>
      </c>
      <c r="AS80" s="83">
        <f t="shared" ca="1" si="327"/>
        <v>1</v>
      </c>
      <c r="AT80" s="83">
        <f t="shared" ca="1" si="327"/>
        <v>1</v>
      </c>
      <c r="AU80" s="83">
        <f t="shared" ca="1" si="327"/>
        <v>0</v>
      </c>
      <c r="AV80" s="83">
        <f t="shared" ca="1" si="327"/>
        <v>75</v>
      </c>
      <c r="AW80" s="83">
        <f t="shared" ca="1" si="327"/>
        <v>75</v>
      </c>
      <c r="AX80" s="83">
        <f t="shared" ca="1" si="327"/>
        <v>0</v>
      </c>
      <c r="AY80" s="83">
        <f t="shared" ca="1" si="327"/>
        <v>0</v>
      </c>
      <c r="AZ80" s="83">
        <f t="shared" ca="1" si="327"/>
        <v>0</v>
      </c>
      <c r="BA80" s="83">
        <f t="shared" ca="1" si="327"/>
        <v>0</v>
      </c>
      <c r="BB80" s="126">
        <f ca="1">IFERROR(IF(VLOOKUP(BB$1,$A$7:$C$26,3,0),IF(ISNUMBER(AS80),SUMIFS('Stats Coachs'!$F$3:$F$29,'Stats Coachs'!$C$3:$C$29,VLOOKUP(BB$1,$A$7:$B$26,2,0)),""),""),"")</f>
        <v>25</v>
      </c>
      <c r="BC80" s="83" t="str">
        <f t="shared" ca="1" si="328"/>
        <v/>
      </c>
      <c r="BD80" s="83" t="str">
        <f t="shared" ca="1" si="328"/>
        <v/>
      </c>
      <c r="BE80" s="83" t="str">
        <f t="shared" ca="1" si="328"/>
        <v/>
      </c>
      <c r="BF80" s="83" t="str">
        <f t="shared" ca="1" si="328"/>
        <v/>
      </c>
      <c r="BG80" s="83" t="str">
        <f t="shared" ca="1" si="328"/>
        <v/>
      </c>
      <c r="BH80" s="83" t="str">
        <f t="shared" ca="1" si="328"/>
        <v/>
      </c>
      <c r="BI80" s="83" t="str">
        <f t="shared" ca="1" si="328"/>
        <v/>
      </c>
      <c r="BJ80" s="83" t="str">
        <f t="shared" ca="1" si="328"/>
        <v/>
      </c>
      <c r="BK80" s="83" t="str">
        <f t="shared" ca="1" si="328"/>
        <v/>
      </c>
      <c r="BL80" s="126" t="str">
        <f ca="1">IFERROR(IF(VLOOKUP(BL$1,$A$7:$C$26,3,0),IF(ISNUMBER(BC80),SUMIFS('Stats Coachs'!$F$3:$F$29,'Stats Coachs'!$C$3:$C$29,VLOOKUP(BL$1,$A$7:$B$26,2,0)),""),""),"")</f>
        <v/>
      </c>
      <c r="BM80" s="83" t="str">
        <f t="shared" ca="1" si="329"/>
        <v/>
      </c>
      <c r="BN80" s="83" t="str">
        <f t="shared" ca="1" si="329"/>
        <v/>
      </c>
      <c r="BO80" s="83" t="str">
        <f t="shared" ca="1" si="329"/>
        <v/>
      </c>
      <c r="BP80" s="83" t="str">
        <f t="shared" ca="1" si="329"/>
        <v/>
      </c>
      <c r="BQ80" s="83" t="str">
        <f t="shared" ca="1" si="329"/>
        <v/>
      </c>
      <c r="BR80" s="83" t="str">
        <f t="shared" ca="1" si="329"/>
        <v/>
      </c>
      <c r="BS80" s="83" t="str">
        <f t="shared" ca="1" si="329"/>
        <v/>
      </c>
      <c r="BT80" s="83" t="str">
        <f t="shared" ca="1" si="329"/>
        <v/>
      </c>
      <c r="BU80" s="83" t="str">
        <f t="shared" ca="1" si="329"/>
        <v/>
      </c>
      <c r="BV80" s="126" t="str">
        <f ca="1">IFERROR(IF(VLOOKUP(BV$1,$A$7:$C$26,3,0),IF(ISNUMBER(BM80),SUMIFS('Stats Coachs'!$F$3:$F$29,'Stats Coachs'!$C$3:$C$29,VLOOKUP(BV$1,$A$7:$B$26,2,0)),""),""),"")</f>
        <v/>
      </c>
      <c r="BW80" s="83">
        <f t="shared" ca="1" si="330"/>
        <v>3</v>
      </c>
      <c r="BX80" s="83">
        <f t="shared" ca="1" si="330"/>
        <v>2</v>
      </c>
      <c r="BY80" s="83">
        <f t="shared" ca="1" si="330"/>
        <v>1</v>
      </c>
      <c r="BZ80" s="83">
        <f t="shared" ca="1" si="330"/>
        <v>110</v>
      </c>
      <c r="CA80" s="83">
        <f t="shared" ca="1" si="330"/>
        <v>36.5</v>
      </c>
      <c r="CB80" s="83">
        <f t="shared" ca="1" si="330"/>
        <v>0</v>
      </c>
      <c r="CC80" s="83">
        <f t="shared" ca="1" si="330"/>
        <v>0</v>
      </c>
      <c r="CD80" s="83">
        <f t="shared" ca="1" si="330"/>
        <v>0</v>
      </c>
      <c r="CE80" s="83">
        <f t="shared" ca="1" si="330"/>
        <v>0</v>
      </c>
      <c r="CF80" s="126">
        <f ca="1">IFERROR(IF(VLOOKUP(CF$1,$A$7:$C$26,3,0),IF(ISNUMBER(BW80),SUMIFS('Stats Coachs'!$F$3:$F$29,'Stats Coachs'!$C$3:$C$29,VLOOKUP(CF$1,$A$7:$B$26,2,0)),""),""),"")</f>
        <v>19</v>
      </c>
      <c r="CG80" s="83">
        <f t="shared" ca="1" si="331"/>
        <v>4</v>
      </c>
      <c r="CH80" s="83">
        <f t="shared" ca="1" si="331"/>
        <v>3</v>
      </c>
      <c r="CI80" s="83">
        <f t="shared" ca="1" si="331"/>
        <v>1</v>
      </c>
      <c r="CJ80" s="83">
        <f t="shared" ca="1" si="331"/>
        <v>285</v>
      </c>
      <c r="CK80" s="83" t="str">
        <f t="shared" ca="1" si="331"/>
        <v>71.5</v>
      </c>
      <c r="CL80" s="83">
        <f t="shared" ca="1" si="331"/>
        <v>0</v>
      </c>
      <c r="CM80" s="83">
        <f t="shared" ca="1" si="331"/>
        <v>1</v>
      </c>
      <c r="CN80" s="83">
        <f t="shared" ca="1" si="331"/>
        <v>1</v>
      </c>
      <c r="CO80" s="83">
        <f t="shared" ca="1" si="331"/>
        <v>0</v>
      </c>
      <c r="CP80" s="126">
        <f ca="1">IFERROR(IF(VLOOKUP(CP$1,$A$7:$C$26,3,0),IF(ISNUMBER(CG80),SUMIFS('Stats Coachs'!$F$3:$F$29,'Stats Coachs'!$C$3:$C$29,VLOOKUP(CP$1,$A$7:$B$26,2,0)),""),""),"")</f>
        <v>5</v>
      </c>
      <c r="CQ80" s="83" t="str">
        <f t="shared" ca="1" si="332"/>
        <v/>
      </c>
      <c r="CR80" s="83" t="str">
        <f t="shared" ca="1" si="332"/>
        <v/>
      </c>
      <c r="CS80" s="83" t="str">
        <f t="shared" ca="1" si="332"/>
        <v/>
      </c>
      <c r="CT80" s="83" t="str">
        <f t="shared" ca="1" si="332"/>
        <v/>
      </c>
      <c r="CU80" s="83" t="str">
        <f t="shared" ca="1" si="332"/>
        <v/>
      </c>
      <c r="CV80" s="83" t="str">
        <f t="shared" ca="1" si="332"/>
        <v/>
      </c>
      <c r="CW80" s="83" t="str">
        <f t="shared" ca="1" si="332"/>
        <v/>
      </c>
      <c r="CX80" s="83" t="str">
        <f t="shared" ca="1" si="332"/>
        <v/>
      </c>
      <c r="CY80" s="83" t="str">
        <f t="shared" ca="1" si="332"/>
        <v/>
      </c>
      <c r="CZ80" s="126" t="str">
        <f ca="1">IFERROR(IF(VLOOKUP(CZ$1,$A$7:$C$26,3,0),IF(ISNUMBER(CQ80),SUMIFS('Stats Coachs'!$F$3:$F$29,'Stats Coachs'!$C$3:$C$29,VLOOKUP(CZ$1,$A$7:$B$26,2,0)),""),""),"")</f>
        <v/>
      </c>
      <c r="DA80" s="83">
        <f t="shared" ca="1" si="333"/>
        <v>5</v>
      </c>
      <c r="DB80" s="83">
        <f t="shared" ca="1" si="333"/>
        <v>1</v>
      </c>
      <c r="DC80" s="83">
        <f t="shared" ca="1" si="333"/>
        <v>4</v>
      </c>
      <c r="DD80" s="83">
        <f t="shared" ca="1" si="333"/>
        <v>135</v>
      </c>
      <c r="DE80" s="83">
        <f t="shared" ca="1" si="333"/>
        <v>27</v>
      </c>
      <c r="DF80" s="83">
        <f t="shared" ca="1" si="333"/>
        <v>0</v>
      </c>
      <c r="DG80" s="83">
        <f t="shared" ca="1" si="333"/>
        <v>0</v>
      </c>
      <c r="DH80" s="83">
        <f t="shared" ca="1" si="333"/>
        <v>0</v>
      </c>
      <c r="DI80" s="83">
        <f t="shared" ca="1" si="333"/>
        <v>0</v>
      </c>
      <c r="DJ80" s="126">
        <f ca="1">IFERROR(IF(VLOOKUP(DJ$1,$A$7:$C$26,3,0),IF(ISNUMBER(DA80),SUMIFS('Stats Coachs'!$F$3:$F$29,'Stats Coachs'!$C$3:$C$29,VLOOKUP(DJ$1,$A$7:$B$26,2,0)),""),""),"")</f>
        <v>18</v>
      </c>
      <c r="DK80" s="83">
        <f t="shared" ca="1" si="334"/>
        <v>3</v>
      </c>
      <c r="DL80" s="83">
        <f t="shared" ca="1" si="334"/>
        <v>0</v>
      </c>
      <c r="DM80" s="83">
        <f t="shared" ca="1" si="334"/>
        <v>3</v>
      </c>
      <c r="DN80" s="83">
        <f t="shared" ca="1" si="334"/>
        <v>135</v>
      </c>
      <c r="DO80" s="83">
        <f t="shared" ca="1" si="334"/>
        <v>45</v>
      </c>
      <c r="DP80" s="83">
        <f t="shared" ca="1" si="334"/>
        <v>0</v>
      </c>
      <c r="DQ80" s="83">
        <f t="shared" ca="1" si="334"/>
        <v>0</v>
      </c>
      <c r="DR80" s="83">
        <f t="shared" ca="1" si="334"/>
        <v>0</v>
      </c>
      <c r="DS80" s="83">
        <f t="shared" ca="1" si="334"/>
        <v>0</v>
      </c>
      <c r="DT80" s="126">
        <f ca="1">IFERROR(IF(VLOOKUP(DT$1,$A$7:$C$26,3,0),IF(ISNUMBER(DK80),SUMIFS('Stats Coachs'!$F$3:$F$29,'Stats Coachs'!$C$3:$C$29,VLOOKUP(DT$1,$A$7:$B$26,2,0)),""),""),"")</f>
        <v>24</v>
      </c>
      <c r="DU80" s="83">
        <f t="shared" ca="1" si="335"/>
        <v>13</v>
      </c>
      <c r="DV80" s="83">
        <f t="shared" ca="1" si="335"/>
        <v>6</v>
      </c>
      <c r="DW80" s="83">
        <f t="shared" ca="1" si="335"/>
        <v>7</v>
      </c>
      <c r="DX80" s="83">
        <f t="shared" ca="1" si="335"/>
        <v>730</v>
      </c>
      <c r="DY80" s="83">
        <f t="shared" ca="1" si="335"/>
        <v>56</v>
      </c>
      <c r="DZ80" s="83">
        <f t="shared" ca="1" si="335"/>
        <v>0</v>
      </c>
      <c r="EA80" s="83">
        <f t="shared" ca="1" si="335"/>
        <v>0</v>
      </c>
      <c r="EB80" s="83">
        <f t="shared" ca="1" si="335"/>
        <v>0</v>
      </c>
      <c r="EC80" s="83">
        <f t="shared" ca="1" si="335"/>
        <v>0</v>
      </c>
      <c r="ED80" s="126">
        <f ca="1">IFERROR(IF(VLOOKUP(ED$1,$A$7:$C$26,3,0),IF(ISNUMBER(DU80),SUMIFS('Stats Coachs'!$F$3:$F$29,'Stats Coachs'!$C$3:$C$29,VLOOKUP(ED$1,$A$7:$B$26,2,0)),""),""),"")</f>
        <v>24</v>
      </c>
      <c r="EE80" s="83">
        <f t="shared" ca="1" si="336"/>
        <v>19</v>
      </c>
      <c r="EF80" s="83">
        <f t="shared" ca="1" si="336"/>
        <v>12</v>
      </c>
      <c r="EG80" s="83">
        <f t="shared" ca="1" si="336"/>
        <v>7</v>
      </c>
      <c r="EH80" s="83">
        <f t="shared" ca="1" si="336"/>
        <v>1200</v>
      </c>
      <c r="EI80" s="83">
        <f t="shared" ca="1" si="336"/>
        <v>63</v>
      </c>
      <c r="EJ80" s="83">
        <f t="shared" ca="1" si="336"/>
        <v>2</v>
      </c>
      <c r="EK80" s="83">
        <f t="shared" ca="1" si="336"/>
        <v>2</v>
      </c>
      <c r="EL80" s="83">
        <f t="shared" ca="1" si="336"/>
        <v>0</v>
      </c>
      <c r="EM80" s="83">
        <f t="shared" ca="1" si="336"/>
        <v>0</v>
      </c>
      <c r="EN80" s="126">
        <f ca="1">IFERROR(IF(VLOOKUP(EN$1,$A$7:$C$26,3,0),IF(ISNUMBER(EE80),SUMIFS('Stats Coachs'!$F$3:$F$29,'Stats Coachs'!$C$3:$C$29,VLOOKUP(EN$1,$A$7:$B$26,2,0)),""),""),"")</f>
        <v>25</v>
      </c>
      <c r="EO80" s="83">
        <f t="shared" ca="1" si="337"/>
        <v>11</v>
      </c>
      <c r="EP80" s="83">
        <f t="shared" ca="1" si="337"/>
        <v>8</v>
      </c>
      <c r="EQ80" s="83">
        <f t="shared" ca="1" si="337"/>
        <v>3</v>
      </c>
      <c r="ER80" s="83">
        <f t="shared" ca="1" si="337"/>
        <v>760</v>
      </c>
      <c r="ES80" s="83">
        <f t="shared" ca="1" si="337"/>
        <v>69</v>
      </c>
      <c r="ET80" s="83">
        <f t="shared" ca="1" si="337"/>
        <v>2</v>
      </c>
      <c r="EU80" s="83">
        <f t="shared" ca="1" si="337"/>
        <v>1</v>
      </c>
      <c r="EV80" s="83">
        <f t="shared" ca="1" si="337"/>
        <v>0</v>
      </c>
      <c r="EW80" s="83">
        <f t="shared" ca="1" si="337"/>
        <v>0</v>
      </c>
      <c r="EX80" s="126">
        <f ca="1">IFERROR(IF(VLOOKUP(EX$1,$A$7:$C$26,3,0),IF(ISNUMBER(EO80),SUMIFS('Stats Coachs'!$F$3:$F$29,'Stats Coachs'!$C$3:$C$29,VLOOKUP(EX$1,$A$7:$B$26,2,0)),""),""),"")</f>
        <v>23</v>
      </c>
      <c r="EY80" s="83">
        <f t="shared" ca="1" si="338"/>
        <v>16</v>
      </c>
      <c r="EZ80" s="83">
        <f t="shared" ca="1" si="338"/>
        <v>12</v>
      </c>
      <c r="FA80" s="83">
        <f t="shared" ca="1" si="338"/>
        <v>4</v>
      </c>
      <c r="FB80" s="83">
        <f t="shared" ca="1" si="338"/>
        <v>1245</v>
      </c>
      <c r="FC80" s="83">
        <f t="shared" ca="1" si="338"/>
        <v>78</v>
      </c>
      <c r="FD80" s="83">
        <f t="shared" ca="1" si="338"/>
        <v>1</v>
      </c>
      <c r="FE80" s="83">
        <f t="shared" ca="1" si="338"/>
        <v>1</v>
      </c>
      <c r="FF80" s="83">
        <f t="shared" ca="1" si="338"/>
        <v>0</v>
      </c>
      <c r="FG80" s="83">
        <f t="shared" ca="1" si="338"/>
        <v>0</v>
      </c>
      <c r="FH80" s="126">
        <f ca="1">IFERROR(IF(VLOOKUP(FH$1,$A$7:$C$26,3,0),IF(ISNUMBER(EY80),SUMIFS('Stats Coachs'!$F$3:$F$29,'Stats Coachs'!$C$3:$C$29,VLOOKUP(FH$1,$A$7:$B$26,2,0)),""),""),"")</f>
        <v>27</v>
      </c>
      <c r="FI80" s="83">
        <f t="shared" ca="1" si="339"/>
        <v>18</v>
      </c>
      <c r="FJ80" s="83">
        <f t="shared" ca="1" si="339"/>
        <v>15</v>
      </c>
      <c r="FK80" s="83">
        <f t="shared" ca="1" si="339"/>
        <v>3</v>
      </c>
      <c r="FL80" s="83">
        <f t="shared" ca="1" si="339"/>
        <v>1320</v>
      </c>
      <c r="FM80" s="83">
        <f t="shared" ca="1" si="339"/>
        <v>73</v>
      </c>
      <c r="FN80" s="83">
        <f t="shared" ca="1" si="339"/>
        <v>0</v>
      </c>
      <c r="FO80" s="83">
        <f t="shared" ca="1" si="339"/>
        <v>1</v>
      </c>
      <c r="FP80" s="83">
        <f t="shared" ca="1" si="339"/>
        <v>0</v>
      </c>
      <c r="FQ80" s="83">
        <f t="shared" ca="1" si="339"/>
        <v>0</v>
      </c>
      <c r="FR80" s="126">
        <f ca="1">IFERROR(IF(VLOOKUP(FR$1,$A$7:$C$26,3,0),IF(ISNUMBER(FI80),SUMIFS('Stats Coachs'!$F$3:$F$29,'Stats Coachs'!$C$3:$C$29,VLOOKUP(FR$1,$A$7:$B$26,2,0)),""),""),"")</f>
        <v>24</v>
      </c>
      <c r="FS80" s="83">
        <f t="shared" ca="1" si="340"/>
        <v>10</v>
      </c>
      <c r="FT80" s="83">
        <f t="shared" ca="1" si="340"/>
        <v>6</v>
      </c>
      <c r="FU80" s="83">
        <f t="shared" ca="1" si="340"/>
        <v>4</v>
      </c>
      <c r="FV80" s="83">
        <f t="shared" ca="1" si="340"/>
        <v>595</v>
      </c>
      <c r="FW80" s="83" t="str">
        <f t="shared" ca="1" si="340"/>
        <v>59.5</v>
      </c>
      <c r="FX80" s="83">
        <f t="shared" ca="1" si="340"/>
        <v>1</v>
      </c>
      <c r="FY80" s="83">
        <f t="shared" ca="1" si="340"/>
        <v>0</v>
      </c>
      <c r="FZ80" s="83">
        <f t="shared" ca="1" si="340"/>
        <v>0</v>
      </c>
      <c r="GA80" s="83">
        <f t="shared" ca="1" si="340"/>
        <v>0</v>
      </c>
      <c r="GB80" s="126">
        <f ca="1">IFERROR(IF(VLOOKUP(GB$1,$A$7:$C$26,3,0),IF(ISNUMBER(FS80),SUMIFS('Stats Coachs'!$F$3:$F$29,'Stats Coachs'!$C$3:$C$29,VLOOKUP(GB$1,$A$7:$B$26,2,0)),""),""),"")</f>
        <v>25</v>
      </c>
      <c r="GC80" s="83">
        <f t="shared" ca="1" si="341"/>
        <v>18</v>
      </c>
      <c r="GD80" s="83">
        <f t="shared" ca="1" si="341"/>
        <v>14</v>
      </c>
      <c r="GE80" s="83">
        <f t="shared" ca="1" si="341"/>
        <v>4</v>
      </c>
      <c r="GF80" s="83">
        <f t="shared" ca="1" si="341"/>
        <v>1295</v>
      </c>
      <c r="GG80" s="83">
        <f t="shared" ca="1" si="341"/>
        <v>72</v>
      </c>
      <c r="GH80" s="83">
        <f t="shared" ca="1" si="341"/>
        <v>2</v>
      </c>
      <c r="GI80" s="83">
        <f t="shared" ca="1" si="341"/>
        <v>3</v>
      </c>
      <c r="GJ80" s="83">
        <f t="shared" ca="1" si="341"/>
        <v>0</v>
      </c>
      <c r="GK80" s="83">
        <f t="shared" ca="1" si="341"/>
        <v>0</v>
      </c>
      <c r="GL80" s="126">
        <f ca="1">IFERROR(IF(VLOOKUP(GL$1,$A$7:$C$26,3,0),IF(ISNUMBER(GC80),SUMIFS('Stats Coachs'!$F$3:$F$29,'Stats Coachs'!$C$3:$C$29,VLOOKUP(GL$1,$A$7:$B$26,2,0)),""),""),"")</f>
        <v>22</v>
      </c>
      <c r="GM80" s="83">
        <f t="shared" ca="1" si="342"/>
        <v>14</v>
      </c>
      <c r="GN80" s="83">
        <f t="shared" ca="1" si="342"/>
        <v>10</v>
      </c>
      <c r="GO80" s="83">
        <f t="shared" ca="1" si="342"/>
        <v>4</v>
      </c>
      <c r="GP80" s="83">
        <f t="shared" ca="1" si="342"/>
        <v>985</v>
      </c>
      <c r="GQ80" s="83" t="str">
        <f t="shared" ca="1" si="342"/>
        <v>70.5</v>
      </c>
      <c r="GR80" s="83">
        <f t="shared" ca="1" si="342"/>
        <v>1</v>
      </c>
      <c r="GS80" s="83">
        <f t="shared" ca="1" si="342"/>
        <v>3</v>
      </c>
      <c r="GT80" s="83">
        <f t="shared" ca="1" si="342"/>
        <v>0</v>
      </c>
      <c r="GU80" s="83">
        <f t="shared" ca="1" si="342"/>
        <v>0</v>
      </c>
      <c r="GV80" s="126">
        <f ca="1">IFERROR(IF(VLOOKUP(GV$1,$A$7:$C$26,3,0),IF(ISNUMBER(GM80),SUMIFS('Stats Coachs'!$F$3:$F$29,'Stats Coachs'!$C$3:$C$29,VLOOKUP(GV$1,$A$7:$B$26,2,0)),""),""),"")</f>
        <v>22</v>
      </c>
      <c r="GW80" s="83">
        <f t="shared" ca="1" si="343"/>
        <v>4</v>
      </c>
      <c r="GX80" s="83">
        <f t="shared" ca="1" si="343"/>
        <v>3</v>
      </c>
      <c r="GY80" s="83">
        <f t="shared" ca="1" si="343"/>
        <v>1</v>
      </c>
      <c r="GZ80" s="83">
        <f t="shared" ca="1" si="343"/>
        <v>300</v>
      </c>
      <c r="HA80" s="83">
        <f t="shared" ca="1" si="343"/>
        <v>75</v>
      </c>
      <c r="HB80" s="83">
        <f t="shared" ca="1" si="343"/>
        <v>0</v>
      </c>
      <c r="HC80" s="83">
        <f t="shared" ca="1" si="343"/>
        <v>0</v>
      </c>
      <c r="HD80" s="83">
        <f t="shared" ca="1" si="343"/>
        <v>0</v>
      </c>
      <c r="HE80" s="83">
        <f t="shared" ca="1" si="343"/>
        <v>0</v>
      </c>
      <c r="HF80" s="126">
        <f ca="1">IFERROR(IF(VLOOKUP(HF$1,$A$7:$C$26,3,0),IF(ISNUMBER(GW80),SUMIFS('Stats Coachs'!$F$3:$F$29,'Stats Coachs'!$C$3:$C$29,VLOOKUP(HF$1,$A$7:$B$26,2,0)),""),""),"")</f>
        <v>21</v>
      </c>
      <c r="HG80" s="83" t="str">
        <f t="shared" ca="1" si="344"/>
        <v/>
      </c>
      <c r="HH80" s="83" t="str">
        <f t="shared" ca="1" si="344"/>
        <v/>
      </c>
      <c r="HI80" s="83" t="str">
        <f t="shared" ca="1" si="344"/>
        <v/>
      </c>
      <c r="HJ80" s="83" t="str">
        <f t="shared" ca="1" si="344"/>
        <v/>
      </c>
      <c r="HK80" s="83" t="str">
        <f t="shared" ca="1" si="344"/>
        <v/>
      </c>
      <c r="HL80" s="83" t="str">
        <f t="shared" ca="1" si="344"/>
        <v/>
      </c>
      <c r="HM80" s="83" t="str">
        <f t="shared" ca="1" si="344"/>
        <v/>
      </c>
      <c r="HN80" s="83" t="str">
        <f t="shared" ca="1" si="344"/>
        <v/>
      </c>
      <c r="HO80" s="83" t="str">
        <f t="shared" ca="1" si="344"/>
        <v/>
      </c>
      <c r="HP80" s="126" t="str">
        <f ca="1">IFERROR(IF(VLOOKUP(HP$1,$A$7:$C$26,3,0),IF(ISNUMBER(HG80),SUMIFS('Stats Coachs'!$F$3:$F$29,'Stats Coachs'!$C$3:$C$29,VLOOKUP(HP$1,$A$7:$B$26,2,0)),""),""),"")</f>
        <v/>
      </c>
      <c r="HQ80" s="83" t="str">
        <f t="shared" ca="1" si="345"/>
        <v/>
      </c>
      <c r="HR80" s="83" t="str">
        <f t="shared" ca="1" si="345"/>
        <v/>
      </c>
      <c r="HS80" s="83" t="str">
        <f t="shared" ca="1" si="345"/>
        <v/>
      </c>
      <c r="HT80" s="83" t="str">
        <f t="shared" ca="1" si="345"/>
        <v/>
      </c>
      <c r="HU80" s="83" t="str">
        <f t="shared" ca="1" si="345"/>
        <v/>
      </c>
      <c r="HV80" s="83" t="str">
        <f t="shared" ca="1" si="345"/>
        <v/>
      </c>
      <c r="HW80" s="83" t="str">
        <f t="shared" ca="1" si="345"/>
        <v/>
      </c>
      <c r="HX80" s="83" t="str">
        <f t="shared" ca="1" si="345"/>
        <v/>
      </c>
      <c r="HY80" s="83" t="str">
        <f t="shared" ca="1" si="345"/>
        <v/>
      </c>
      <c r="HZ80" s="126" t="str">
        <f ca="1">IFERROR(IF(VLOOKUP(HZ$1,$A$7:$C$26,3,0),IF(ISNUMBER(HQ80),SUMIFS('Stats Coachs'!$F$3:$F$29,'Stats Coachs'!$C$3:$C$29,VLOOKUP(HZ$1,$A$7:$B$26,2,0)),""),""),"")</f>
        <v/>
      </c>
      <c r="IA80" s="83" t="str">
        <f t="shared" ca="1" si="346"/>
        <v/>
      </c>
      <c r="IB80" s="83" t="str">
        <f t="shared" ca="1" si="346"/>
        <v/>
      </c>
      <c r="IC80" s="83" t="str">
        <f t="shared" ca="1" si="346"/>
        <v/>
      </c>
      <c r="ID80" s="83" t="str">
        <f t="shared" ca="1" si="346"/>
        <v/>
      </c>
      <c r="IE80" s="83" t="str">
        <f t="shared" ca="1" si="346"/>
        <v/>
      </c>
      <c r="IF80" s="83" t="str">
        <f t="shared" ca="1" si="346"/>
        <v/>
      </c>
      <c r="IG80" s="83" t="str">
        <f t="shared" ca="1" si="346"/>
        <v/>
      </c>
      <c r="IH80" s="83" t="str">
        <f t="shared" ca="1" si="346"/>
        <v/>
      </c>
      <c r="II80" s="83" t="str">
        <f t="shared" ca="1" si="346"/>
        <v/>
      </c>
      <c r="IJ80" s="126" t="str">
        <f ca="1">IFERROR(IF(VLOOKUP(IJ$1,$A$7:$C$26,3,0),IF(ISNUMBER(IA80),SUMIFS('Stats Coachs'!$F$3:$F$29,'Stats Coachs'!$C$3:$C$29,VLOOKUP(IJ$1,$A$7:$B$26,2,0)),""),""),"")</f>
        <v/>
      </c>
    </row>
    <row r="81" spans="5:244" x14ac:dyDescent="0.2">
      <c r="E81" s="83">
        <v>78</v>
      </c>
      <c r="F81" s="86" t="str">
        <f t="shared" ca="1" si="347"/>
        <v>Fabio</v>
      </c>
      <c r="G81" s="83">
        <f t="shared" ca="1" si="315"/>
        <v>8</v>
      </c>
      <c r="H81" s="83">
        <f t="shared" ca="1" si="315"/>
        <v>5</v>
      </c>
      <c r="I81" s="83">
        <f t="shared" ca="1" si="315"/>
        <v>3</v>
      </c>
      <c r="J81" s="117">
        <f t="shared" ca="1" si="311"/>
        <v>450</v>
      </c>
      <c r="K81" s="87">
        <f t="shared" ca="1" si="316"/>
        <v>56.5</v>
      </c>
      <c r="L81" s="83">
        <f t="shared" ca="1" si="317"/>
        <v>0</v>
      </c>
      <c r="M81" s="83">
        <f t="shared" ca="1" si="317"/>
        <v>0</v>
      </c>
      <c r="N81" s="83">
        <f t="shared" ca="1" si="317"/>
        <v>2</v>
      </c>
      <c r="O81" s="83">
        <f t="shared" ca="1" si="312"/>
        <v>1</v>
      </c>
      <c r="P81" s="114">
        <f t="shared" ca="1" si="318"/>
        <v>1.8306636155606407E-2</v>
      </c>
      <c r="Q81" s="83">
        <f t="shared" ca="1" si="319"/>
        <v>1</v>
      </c>
      <c r="R81" s="114">
        <f t="shared" ca="1" si="320"/>
        <v>0.4</v>
      </c>
      <c r="T81" s="88">
        <f ca="1">RANK(V81,$V$4:$V$98,0)+COUNTIFS($V$4:$V81,V81)-1</f>
        <v>60</v>
      </c>
      <c r="U81" s="84" t="str">
        <f>Listes!X81</f>
        <v>Pedro</v>
      </c>
      <c r="V81" s="89" cm="1">
        <f t="array" aca="1" ref="V81" ca="1">INDEX($W81:$AG81,$C$2)</f>
        <v>23</v>
      </c>
      <c r="W81" s="83">
        <f t="shared" ca="1" si="321"/>
        <v>23</v>
      </c>
      <c r="X81" s="83">
        <f t="shared" ca="1" si="321"/>
        <v>14</v>
      </c>
      <c r="Y81" s="83">
        <f t="shared" ca="1" si="321"/>
        <v>9</v>
      </c>
      <c r="Z81" s="83">
        <f t="shared" ca="1" si="321"/>
        <v>1360</v>
      </c>
      <c r="AA81" s="90">
        <f t="shared" ca="1" si="313"/>
        <v>59.130434782608695</v>
      </c>
      <c r="AB81" s="83">
        <f t="shared" ca="1" si="322"/>
        <v>0</v>
      </c>
      <c r="AC81" s="83">
        <f t="shared" ca="1" si="322"/>
        <v>1</v>
      </c>
      <c r="AD81" s="83">
        <f t="shared" ca="1" si="322"/>
        <v>2</v>
      </c>
      <c r="AE81" s="83">
        <f t="shared" ca="1" si="322"/>
        <v>0</v>
      </c>
      <c r="AF81" s="116">
        <f t="shared" ca="1" si="314"/>
        <v>5.2631578947368418E-2</v>
      </c>
      <c r="AG81" s="85">
        <f t="shared" ca="1" si="323"/>
        <v>2</v>
      </c>
      <c r="AH81" s="126">
        <f t="shared" ca="1" si="324"/>
        <v>49</v>
      </c>
      <c r="AI81" s="83" t="str">
        <f t="shared" ca="1" si="326"/>
        <v/>
      </c>
      <c r="AJ81" s="83" t="str">
        <f t="shared" ca="1" si="326"/>
        <v/>
      </c>
      <c r="AK81" s="83" t="str">
        <f t="shared" ca="1" si="326"/>
        <v/>
      </c>
      <c r="AL81" s="83" t="str">
        <f t="shared" ca="1" si="326"/>
        <v/>
      </c>
      <c r="AM81" s="83" t="str">
        <f t="shared" ca="1" si="326"/>
        <v/>
      </c>
      <c r="AN81" s="83" t="str">
        <f t="shared" ca="1" si="326"/>
        <v/>
      </c>
      <c r="AO81" s="83" t="str">
        <f t="shared" ca="1" si="326"/>
        <v/>
      </c>
      <c r="AP81" s="83" t="str">
        <f t="shared" ca="1" si="326"/>
        <v/>
      </c>
      <c r="AQ81" s="83" t="str">
        <f t="shared" ca="1" si="326"/>
        <v/>
      </c>
      <c r="AR81" s="126" t="str">
        <f ca="1">IFERROR(IF(VLOOKUP(AR$1,$A$6:$C$26,3,0),IF(ISNUMBER(AI81),SUMIFS('Stats Coachs'!$F$2:$F$29,'Stats Coachs'!$C$2:$C$29,VLOOKUP(AR$1,$A$6:$B$26,2,0)),""),""),"")</f>
        <v/>
      </c>
      <c r="AS81" s="83" t="str">
        <f t="shared" ca="1" si="327"/>
        <v/>
      </c>
      <c r="AT81" s="83" t="str">
        <f t="shared" ca="1" si="327"/>
        <v/>
      </c>
      <c r="AU81" s="83" t="str">
        <f t="shared" ca="1" si="327"/>
        <v/>
      </c>
      <c r="AV81" s="83" t="str">
        <f t="shared" ca="1" si="327"/>
        <v/>
      </c>
      <c r="AW81" s="83" t="str">
        <f t="shared" ca="1" si="327"/>
        <v/>
      </c>
      <c r="AX81" s="83" t="str">
        <f t="shared" ca="1" si="327"/>
        <v/>
      </c>
      <c r="AY81" s="83" t="str">
        <f t="shared" ca="1" si="327"/>
        <v/>
      </c>
      <c r="AZ81" s="83" t="str">
        <f t="shared" ca="1" si="327"/>
        <v/>
      </c>
      <c r="BA81" s="83" t="str">
        <f t="shared" ca="1" si="327"/>
        <v/>
      </c>
      <c r="BB81" s="126" t="str">
        <f ca="1">IFERROR(IF(VLOOKUP(BB$1,$A$7:$C$26,3,0),IF(ISNUMBER(AS81),SUMIFS('Stats Coachs'!$F$3:$F$29,'Stats Coachs'!$C$3:$C$29,VLOOKUP(BB$1,$A$7:$B$26,2,0)),""),""),"")</f>
        <v/>
      </c>
      <c r="BC81" s="83" t="str">
        <f t="shared" ca="1" si="328"/>
        <v/>
      </c>
      <c r="BD81" s="83" t="str">
        <f t="shared" ca="1" si="328"/>
        <v/>
      </c>
      <c r="BE81" s="83" t="str">
        <f t="shared" ca="1" si="328"/>
        <v/>
      </c>
      <c r="BF81" s="83" t="str">
        <f t="shared" ca="1" si="328"/>
        <v/>
      </c>
      <c r="BG81" s="83" t="str">
        <f t="shared" ca="1" si="328"/>
        <v/>
      </c>
      <c r="BH81" s="83" t="str">
        <f t="shared" ca="1" si="328"/>
        <v/>
      </c>
      <c r="BI81" s="83" t="str">
        <f t="shared" ca="1" si="328"/>
        <v/>
      </c>
      <c r="BJ81" s="83" t="str">
        <f t="shared" ca="1" si="328"/>
        <v/>
      </c>
      <c r="BK81" s="83" t="str">
        <f t="shared" ca="1" si="328"/>
        <v/>
      </c>
      <c r="BL81" s="126" t="str">
        <f ca="1">IFERROR(IF(VLOOKUP(BL$1,$A$7:$C$26,3,0),IF(ISNUMBER(BC81),SUMIFS('Stats Coachs'!$F$3:$F$29,'Stats Coachs'!$C$3:$C$29,VLOOKUP(BL$1,$A$7:$B$26,2,0)),""),""),"")</f>
        <v/>
      </c>
      <c r="BM81" s="83" t="str">
        <f t="shared" ca="1" si="329"/>
        <v/>
      </c>
      <c r="BN81" s="83" t="str">
        <f t="shared" ca="1" si="329"/>
        <v/>
      </c>
      <c r="BO81" s="83" t="str">
        <f t="shared" ca="1" si="329"/>
        <v/>
      </c>
      <c r="BP81" s="83" t="str">
        <f t="shared" ca="1" si="329"/>
        <v/>
      </c>
      <c r="BQ81" s="83" t="str">
        <f t="shared" ca="1" si="329"/>
        <v/>
      </c>
      <c r="BR81" s="83" t="str">
        <f t="shared" ca="1" si="329"/>
        <v/>
      </c>
      <c r="BS81" s="83" t="str">
        <f t="shared" ca="1" si="329"/>
        <v/>
      </c>
      <c r="BT81" s="83" t="str">
        <f t="shared" ca="1" si="329"/>
        <v/>
      </c>
      <c r="BU81" s="83" t="str">
        <f t="shared" ca="1" si="329"/>
        <v/>
      </c>
      <c r="BV81" s="126" t="str">
        <f ca="1">IFERROR(IF(VLOOKUP(BV$1,$A$7:$C$26,3,0),IF(ISNUMBER(BM81),SUMIFS('Stats Coachs'!$F$3:$F$29,'Stats Coachs'!$C$3:$C$29,VLOOKUP(BV$1,$A$7:$B$26,2,0)),""),""),"")</f>
        <v/>
      </c>
      <c r="BW81" s="83" t="str">
        <f t="shared" ca="1" si="330"/>
        <v/>
      </c>
      <c r="BX81" s="83" t="str">
        <f t="shared" ca="1" si="330"/>
        <v/>
      </c>
      <c r="BY81" s="83" t="str">
        <f t="shared" ca="1" si="330"/>
        <v/>
      </c>
      <c r="BZ81" s="83" t="str">
        <f t="shared" ca="1" si="330"/>
        <v/>
      </c>
      <c r="CA81" s="83" t="str">
        <f t="shared" ca="1" si="330"/>
        <v/>
      </c>
      <c r="CB81" s="83" t="str">
        <f t="shared" ca="1" si="330"/>
        <v/>
      </c>
      <c r="CC81" s="83" t="str">
        <f t="shared" ca="1" si="330"/>
        <v/>
      </c>
      <c r="CD81" s="83" t="str">
        <f t="shared" ca="1" si="330"/>
        <v/>
      </c>
      <c r="CE81" s="83" t="str">
        <f t="shared" ca="1" si="330"/>
        <v/>
      </c>
      <c r="CF81" s="126" t="str">
        <f ca="1">IFERROR(IF(VLOOKUP(CF$1,$A$7:$C$26,3,0),IF(ISNUMBER(BW81),SUMIFS('Stats Coachs'!$F$3:$F$29,'Stats Coachs'!$C$3:$C$29,VLOOKUP(CF$1,$A$7:$B$26,2,0)),""),""),"")</f>
        <v/>
      </c>
      <c r="CG81" s="83" t="str">
        <f t="shared" ca="1" si="331"/>
        <v/>
      </c>
      <c r="CH81" s="83" t="str">
        <f t="shared" ca="1" si="331"/>
        <v/>
      </c>
      <c r="CI81" s="83" t="str">
        <f t="shared" ca="1" si="331"/>
        <v/>
      </c>
      <c r="CJ81" s="83" t="str">
        <f t="shared" ca="1" si="331"/>
        <v/>
      </c>
      <c r="CK81" s="83" t="str">
        <f t="shared" ca="1" si="331"/>
        <v/>
      </c>
      <c r="CL81" s="83" t="str">
        <f t="shared" ca="1" si="331"/>
        <v/>
      </c>
      <c r="CM81" s="83" t="str">
        <f t="shared" ca="1" si="331"/>
        <v/>
      </c>
      <c r="CN81" s="83" t="str">
        <f t="shared" ca="1" si="331"/>
        <v/>
      </c>
      <c r="CO81" s="83" t="str">
        <f t="shared" ca="1" si="331"/>
        <v/>
      </c>
      <c r="CP81" s="126" t="str">
        <f ca="1">IFERROR(IF(VLOOKUP(CP$1,$A$7:$C$26,3,0),IF(ISNUMBER(CG81),SUMIFS('Stats Coachs'!$F$3:$F$29,'Stats Coachs'!$C$3:$C$29,VLOOKUP(CP$1,$A$7:$B$26,2,0)),""),""),"")</f>
        <v/>
      </c>
      <c r="CQ81" s="83" t="str">
        <f t="shared" ca="1" si="332"/>
        <v/>
      </c>
      <c r="CR81" s="83" t="str">
        <f t="shared" ca="1" si="332"/>
        <v/>
      </c>
      <c r="CS81" s="83" t="str">
        <f t="shared" ca="1" si="332"/>
        <v/>
      </c>
      <c r="CT81" s="83" t="str">
        <f t="shared" ca="1" si="332"/>
        <v/>
      </c>
      <c r="CU81" s="83" t="str">
        <f t="shared" ca="1" si="332"/>
        <v/>
      </c>
      <c r="CV81" s="83" t="str">
        <f t="shared" ca="1" si="332"/>
        <v/>
      </c>
      <c r="CW81" s="83" t="str">
        <f t="shared" ca="1" si="332"/>
        <v/>
      </c>
      <c r="CX81" s="83" t="str">
        <f t="shared" ca="1" si="332"/>
        <v/>
      </c>
      <c r="CY81" s="83" t="str">
        <f t="shared" ca="1" si="332"/>
        <v/>
      </c>
      <c r="CZ81" s="126" t="str">
        <f ca="1">IFERROR(IF(VLOOKUP(CZ$1,$A$7:$C$26,3,0),IF(ISNUMBER(CQ81),SUMIFS('Stats Coachs'!$F$3:$F$29,'Stats Coachs'!$C$3:$C$29,VLOOKUP(CZ$1,$A$7:$B$26,2,0)),""),""),"")</f>
        <v/>
      </c>
      <c r="DA81" s="83" t="str">
        <f t="shared" ca="1" si="333"/>
        <v/>
      </c>
      <c r="DB81" s="83" t="str">
        <f t="shared" ca="1" si="333"/>
        <v/>
      </c>
      <c r="DC81" s="83" t="str">
        <f t="shared" ca="1" si="333"/>
        <v/>
      </c>
      <c r="DD81" s="83" t="str">
        <f t="shared" ca="1" si="333"/>
        <v/>
      </c>
      <c r="DE81" s="83" t="str">
        <f t="shared" ca="1" si="333"/>
        <v/>
      </c>
      <c r="DF81" s="83" t="str">
        <f t="shared" ca="1" si="333"/>
        <v/>
      </c>
      <c r="DG81" s="83" t="str">
        <f t="shared" ca="1" si="333"/>
        <v/>
      </c>
      <c r="DH81" s="83" t="str">
        <f t="shared" ca="1" si="333"/>
        <v/>
      </c>
      <c r="DI81" s="83" t="str">
        <f t="shared" ca="1" si="333"/>
        <v/>
      </c>
      <c r="DJ81" s="126" t="str">
        <f ca="1">IFERROR(IF(VLOOKUP(DJ$1,$A$7:$C$26,3,0),IF(ISNUMBER(DA81),SUMIFS('Stats Coachs'!$F$3:$F$29,'Stats Coachs'!$C$3:$C$29,VLOOKUP(DJ$1,$A$7:$B$26,2,0)),""),""),"")</f>
        <v/>
      </c>
      <c r="DK81" s="83" t="str">
        <f t="shared" ca="1" si="334"/>
        <v/>
      </c>
      <c r="DL81" s="83" t="str">
        <f t="shared" ca="1" si="334"/>
        <v/>
      </c>
      <c r="DM81" s="83" t="str">
        <f t="shared" ca="1" si="334"/>
        <v/>
      </c>
      <c r="DN81" s="83" t="str">
        <f t="shared" ca="1" si="334"/>
        <v/>
      </c>
      <c r="DO81" s="83" t="str">
        <f t="shared" ca="1" si="334"/>
        <v/>
      </c>
      <c r="DP81" s="83" t="str">
        <f t="shared" ca="1" si="334"/>
        <v/>
      </c>
      <c r="DQ81" s="83" t="str">
        <f t="shared" ca="1" si="334"/>
        <v/>
      </c>
      <c r="DR81" s="83" t="str">
        <f t="shared" ca="1" si="334"/>
        <v/>
      </c>
      <c r="DS81" s="83" t="str">
        <f t="shared" ca="1" si="334"/>
        <v/>
      </c>
      <c r="DT81" s="126" t="str">
        <f ca="1">IFERROR(IF(VLOOKUP(DT$1,$A$7:$C$26,3,0),IF(ISNUMBER(DK81),SUMIFS('Stats Coachs'!$F$3:$F$29,'Stats Coachs'!$C$3:$C$29,VLOOKUP(DT$1,$A$7:$B$26,2,0)),""),""),"")</f>
        <v/>
      </c>
      <c r="DU81" s="83" t="str">
        <f t="shared" ca="1" si="335"/>
        <v/>
      </c>
      <c r="DV81" s="83" t="str">
        <f t="shared" ca="1" si="335"/>
        <v/>
      </c>
      <c r="DW81" s="83" t="str">
        <f t="shared" ca="1" si="335"/>
        <v/>
      </c>
      <c r="DX81" s="83" t="str">
        <f t="shared" ca="1" si="335"/>
        <v/>
      </c>
      <c r="DY81" s="83" t="str">
        <f t="shared" ca="1" si="335"/>
        <v/>
      </c>
      <c r="DZ81" s="83" t="str">
        <f t="shared" ca="1" si="335"/>
        <v/>
      </c>
      <c r="EA81" s="83" t="str">
        <f t="shared" ca="1" si="335"/>
        <v/>
      </c>
      <c r="EB81" s="83" t="str">
        <f t="shared" ca="1" si="335"/>
        <v/>
      </c>
      <c r="EC81" s="83" t="str">
        <f t="shared" ca="1" si="335"/>
        <v/>
      </c>
      <c r="ED81" s="126" t="str">
        <f ca="1">IFERROR(IF(VLOOKUP(ED$1,$A$7:$C$26,3,0),IF(ISNUMBER(DU81),SUMIFS('Stats Coachs'!$F$3:$F$29,'Stats Coachs'!$C$3:$C$29,VLOOKUP(ED$1,$A$7:$B$26,2,0)),""),""),"")</f>
        <v/>
      </c>
      <c r="EE81" s="83" t="str">
        <f t="shared" ca="1" si="336"/>
        <v/>
      </c>
      <c r="EF81" s="83" t="str">
        <f t="shared" ca="1" si="336"/>
        <v/>
      </c>
      <c r="EG81" s="83" t="str">
        <f t="shared" ca="1" si="336"/>
        <v/>
      </c>
      <c r="EH81" s="83" t="str">
        <f t="shared" ca="1" si="336"/>
        <v/>
      </c>
      <c r="EI81" s="83" t="str">
        <f t="shared" ca="1" si="336"/>
        <v/>
      </c>
      <c r="EJ81" s="83" t="str">
        <f t="shared" ca="1" si="336"/>
        <v/>
      </c>
      <c r="EK81" s="83" t="str">
        <f t="shared" ca="1" si="336"/>
        <v/>
      </c>
      <c r="EL81" s="83" t="str">
        <f t="shared" ca="1" si="336"/>
        <v/>
      </c>
      <c r="EM81" s="83" t="str">
        <f t="shared" ca="1" si="336"/>
        <v/>
      </c>
      <c r="EN81" s="126" t="str">
        <f ca="1">IFERROR(IF(VLOOKUP(EN$1,$A$7:$C$26,3,0),IF(ISNUMBER(EE81),SUMIFS('Stats Coachs'!$F$3:$F$29,'Stats Coachs'!$C$3:$C$29,VLOOKUP(EN$1,$A$7:$B$26,2,0)),""),""),"")</f>
        <v/>
      </c>
      <c r="EO81" s="83" t="str">
        <f t="shared" ca="1" si="337"/>
        <v/>
      </c>
      <c r="EP81" s="83" t="str">
        <f t="shared" ca="1" si="337"/>
        <v/>
      </c>
      <c r="EQ81" s="83" t="str">
        <f t="shared" ca="1" si="337"/>
        <v/>
      </c>
      <c r="ER81" s="83" t="str">
        <f t="shared" ca="1" si="337"/>
        <v/>
      </c>
      <c r="ES81" s="83" t="str">
        <f t="shared" ca="1" si="337"/>
        <v/>
      </c>
      <c r="ET81" s="83" t="str">
        <f t="shared" ca="1" si="337"/>
        <v/>
      </c>
      <c r="EU81" s="83" t="str">
        <f t="shared" ca="1" si="337"/>
        <v/>
      </c>
      <c r="EV81" s="83" t="str">
        <f t="shared" ca="1" si="337"/>
        <v/>
      </c>
      <c r="EW81" s="83" t="str">
        <f t="shared" ca="1" si="337"/>
        <v/>
      </c>
      <c r="EX81" s="126" t="str">
        <f ca="1">IFERROR(IF(VLOOKUP(EX$1,$A$7:$C$26,3,0),IF(ISNUMBER(EO81),SUMIFS('Stats Coachs'!$F$3:$F$29,'Stats Coachs'!$C$3:$C$29,VLOOKUP(EX$1,$A$7:$B$26,2,0)),""),""),"")</f>
        <v/>
      </c>
      <c r="EY81" s="83" t="str">
        <f t="shared" ca="1" si="338"/>
        <v/>
      </c>
      <c r="EZ81" s="83" t="str">
        <f t="shared" ca="1" si="338"/>
        <v/>
      </c>
      <c r="FA81" s="83" t="str">
        <f t="shared" ca="1" si="338"/>
        <v/>
      </c>
      <c r="FB81" s="83" t="str">
        <f t="shared" ca="1" si="338"/>
        <v/>
      </c>
      <c r="FC81" s="83" t="str">
        <f t="shared" ca="1" si="338"/>
        <v/>
      </c>
      <c r="FD81" s="83" t="str">
        <f t="shared" ca="1" si="338"/>
        <v/>
      </c>
      <c r="FE81" s="83" t="str">
        <f t="shared" ca="1" si="338"/>
        <v/>
      </c>
      <c r="FF81" s="83" t="str">
        <f t="shared" ca="1" si="338"/>
        <v/>
      </c>
      <c r="FG81" s="83" t="str">
        <f t="shared" ca="1" si="338"/>
        <v/>
      </c>
      <c r="FH81" s="126" t="str">
        <f ca="1">IFERROR(IF(VLOOKUP(FH$1,$A$7:$C$26,3,0),IF(ISNUMBER(EY81),SUMIFS('Stats Coachs'!$F$3:$F$29,'Stats Coachs'!$C$3:$C$29,VLOOKUP(FH$1,$A$7:$B$26,2,0)),""),""),"")</f>
        <v/>
      </c>
      <c r="FI81" s="83">
        <f t="shared" ca="1" si="339"/>
        <v>13</v>
      </c>
      <c r="FJ81" s="83">
        <f t="shared" ca="1" si="339"/>
        <v>9</v>
      </c>
      <c r="FK81" s="83">
        <f t="shared" ca="1" si="339"/>
        <v>4</v>
      </c>
      <c r="FL81" s="83">
        <f t="shared" ca="1" si="339"/>
        <v>815</v>
      </c>
      <c r="FM81" s="83">
        <f t="shared" ca="1" si="339"/>
        <v>63</v>
      </c>
      <c r="FN81" s="83">
        <f t="shared" ca="1" si="339"/>
        <v>0</v>
      </c>
      <c r="FO81" s="83">
        <f t="shared" ca="1" si="339"/>
        <v>1</v>
      </c>
      <c r="FP81" s="83">
        <f t="shared" ca="1" si="339"/>
        <v>1</v>
      </c>
      <c r="FQ81" s="83">
        <f t="shared" ca="1" si="339"/>
        <v>0</v>
      </c>
      <c r="FR81" s="126">
        <f ca="1">IFERROR(IF(VLOOKUP(FR$1,$A$7:$C$26,3,0),IF(ISNUMBER(FI81),SUMIFS('Stats Coachs'!$F$3:$F$29,'Stats Coachs'!$C$3:$C$29,VLOOKUP(FR$1,$A$7:$B$26,2,0)),""),""),"")</f>
        <v>24</v>
      </c>
      <c r="FS81" s="83">
        <f t="shared" ca="1" si="340"/>
        <v>10</v>
      </c>
      <c r="FT81" s="83">
        <f t="shared" ca="1" si="340"/>
        <v>5</v>
      </c>
      <c r="FU81" s="83">
        <f t="shared" ca="1" si="340"/>
        <v>5</v>
      </c>
      <c r="FV81" s="83">
        <f t="shared" ca="1" si="340"/>
        <v>545</v>
      </c>
      <c r="FW81" s="83" t="str">
        <f t="shared" ca="1" si="340"/>
        <v>54.5</v>
      </c>
      <c r="FX81" s="83">
        <f t="shared" ca="1" si="340"/>
        <v>0</v>
      </c>
      <c r="FY81" s="83">
        <f t="shared" ca="1" si="340"/>
        <v>0</v>
      </c>
      <c r="FZ81" s="83">
        <f t="shared" ca="1" si="340"/>
        <v>1</v>
      </c>
      <c r="GA81" s="83">
        <f t="shared" ca="1" si="340"/>
        <v>0</v>
      </c>
      <c r="GB81" s="126">
        <f ca="1">IFERROR(IF(VLOOKUP(GB$1,$A$7:$C$26,3,0),IF(ISNUMBER(FS81),SUMIFS('Stats Coachs'!$F$3:$F$29,'Stats Coachs'!$C$3:$C$29,VLOOKUP(GB$1,$A$7:$B$26,2,0)),""),""),"")</f>
        <v>25</v>
      </c>
      <c r="GC81" s="83" t="str">
        <f t="shared" ca="1" si="341"/>
        <v/>
      </c>
      <c r="GD81" s="83" t="str">
        <f t="shared" ca="1" si="341"/>
        <v/>
      </c>
      <c r="GE81" s="83" t="str">
        <f t="shared" ca="1" si="341"/>
        <v/>
      </c>
      <c r="GF81" s="83" t="str">
        <f t="shared" ca="1" si="341"/>
        <v/>
      </c>
      <c r="GG81" s="83" t="str">
        <f t="shared" ca="1" si="341"/>
        <v/>
      </c>
      <c r="GH81" s="83" t="str">
        <f t="shared" ca="1" si="341"/>
        <v/>
      </c>
      <c r="GI81" s="83" t="str">
        <f t="shared" ca="1" si="341"/>
        <v/>
      </c>
      <c r="GJ81" s="83" t="str">
        <f t="shared" ca="1" si="341"/>
        <v/>
      </c>
      <c r="GK81" s="83" t="str">
        <f t="shared" ca="1" si="341"/>
        <v/>
      </c>
      <c r="GL81" s="126" t="str">
        <f ca="1">IFERROR(IF(VLOOKUP(GL$1,$A$7:$C$26,3,0),IF(ISNUMBER(GC81),SUMIFS('Stats Coachs'!$F$3:$F$29,'Stats Coachs'!$C$3:$C$29,VLOOKUP(GL$1,$A$7:$B$26,2,0)),""),""),"")</f>
        <v/>
      </c>
      <c r="GM81" s="83" t="str">
        <f t="shared" ca="1" si="342"/>
        <v/>
      </c>
      <c r="GN81" s="83" t="str">
        <f t="shared" ca="1" si="342"/>
        <v/>
      </c>
      <c r="GO81" s="83" t="str">
        <f t="shared" ca="1" si="342"/>
        <v/>
      </c>
      <c r="GP81" s="83" t="str">
        <f t="shared" ca="1" si="342"/>
        <v/>
      </c>
      <c r="GQ81" s="83" t="str">
        <f t="shared" ca="1" si="342"/>
        <v/>
      </c>
      <c r="GR81" s="83" t="str">
        <f t="shared" ca="1" si="342"/>
        <v/>
      </c>
      <c r="GS81" s="83" t="str">
        <f t="shared" ca="1" si="342"/>
        <v/>
      </c>
      <c r="GT81" s="83" t="str">
        <f t="shared" ca="1" si="342"/>
        <v/>
      </c>
      <c r="GU81" s="83" t="str">
        <f t="shared" ca="1" si="342"/>
        <v/>
      </c>
      <c r="GV81" s="126" t="str">
        <f ca="1">IFERROR(IF(VLOOKUP(GV$1,$A$7:$C$26,3,0),IF(ISNUMBER(GM81),SUMIFS('Stats Coachs'!$F$3:$F$29,'Stats Coachs'!$C$3:$C$29,VLOOKUP(GV$1,$A$7:$B$26,2,0)),""),""),"")</f>
        <v/>
      </c>
      <c r="GW81" s="83" t="str">
        <f t="shared" ca="1" si="343"/>
        <v/>
      </c>
      <c r="GX81" s="83" t="str">
        <f t="shared" ca="1" si="343"/>
        <v/>
      </c>
      <c r="GY81" s="83" t="str">
        <f t="shared" ca="1" si="343"/>
        <v/>
      </c>
      <c r="GZ81" s="83" t="str">
        <f t="shared" ca="1" si="343"/>
        <v/>
      </c>
      <c r="HA81" s="83" t="str">
        <f t="shared" ca="1" si="343"/>
        <v/>
      </c>
      <c r="HB81" s="83" t="str">
        <f t="shared" ca="1" si="343"/>
        <v/>
      </c>
      <c r="HC81" s="83" t="str">
        <f t="shared" ca="1" si="343"/>
        <v/>
      </c>
      <c r="HD81" s="83" t="str">
        <f t="shared" ca="1" si="343"/>
        <v/>
      </c>
      <c r="HE81" s="83" t="str">
        <f t="shared" ca="1" si="343"/>
        <v/>
      </c>
      <c r="HF81" s="126" t="str">
        <f ca="1">IFERROR(IF(VLOOKUP(HF$1,$A$7:$C$26,3,0),IF(ISNUMBER(GW81),SUMIFS('Stats Coachs'!$F$3:$F$29,'Stats Coachs'!$C$3:$C$29,VLOOKUP(HF$1,$A$7:$B$26,2,0)),""),""),"")</f>
        <v/>
      </c>
      <c r="HG81" s="83" t="str">
        <f t="shared" ca="1" si="344"/>
        <v/>
      </c>
      <c r="HH81" s="83" t="str">
        <f t="shared" ca="1" si="344"/>
        <v/>
      </c>
      <c r="HI81" s="83" t="str">
        <f t="shared" ca="1" si="344"/>
        <v/>
      </c>
      <c r="HJ81" s="83" t="str">
        <f t="shared" ca="1" si="344"/>
        <v/>
      </c>
      <c r="HK81" s="83" t="str">
        <f t="shared" ca="1" si="344"/>
        <v/>
      </c>
      <c r="HL81" s="83" t="str">
        <f t="shared" ca="1" si="344"/>
        <v/>
      </c>
      <c r="HM81" s="83" t="str">
        <f t="shared" ca="1" si="344"/>
        <v/>
      </c>
      <c r="HN81" s="83" t="str">
        <f t="shared" ca="1" si="344"/>
        <v/>
      </c>
      <c r="HO81" s="83" t="str">
        <f t="shared" ca="1" si="344"/>
        <v/>
      </c>
      <c r="HP81" s="126" t="str">
        <f ca="1">IFERROR(IF(VLOOKUP(HP$1,$A$7:$C$26,3,0),IF(ISNUMBER(HG81),SUMIFS('Stats Coachs'!$F$3:$F$29,'Stats Coachs'!$C$3:$C$29,VLOOKUP(HP$1,$A$7:$B$26,2,0)),""),""),"")</f>
        <v/>
      </c>
      <c r="HQ81" s="83" t="str">
        <f t="shared" ca="1" si="345"/>
        <v/>
      </c>
      <c r="HR81" s="83" t="str">
        <f t="shared" ca="1" si="345"/>
        <v/>
      </c>
      <c r="HS81" s="83" t="str">
        <f t="shared" ca="1" si="345"/>
        <v/>
      </c>
      <c r="HT81" s="83" t="str">
        <f t="shared" ca="1" si="345"/>
        <v/>
      </c>
      <c r="HU81" s="83" t="str">
        <f t="shared" ca="1" si="345"/>
        <v/>
      </c>
      <c r="HV81" s="83" t="str">
        <f t="shared" ca="1" si="345"/>
        <v/>
      </c>
      <c r="HW81" s="83" t="str">
        <f t="shared" ca="1" si="345"/>
        <v/>
      </c>
      <c r="HX81" s="83" t="str">
        <f t="shared" ca="1" si="345"/>
        <v/>
      </c>
      <c r="HY81" s="83" t="str">
        <f t="shared" ca="1" si="345"/>
        <v/>
      </c>
      <c r="HZ81" s="126" t="str">
        <f ca="1">IFERROR(IF(VLOOKUP(HZ$1,$A$7:$C$26,3,0),IF(ISNUMBER(HQ81),SUMIFS('Stats Coachs'!$F$3:$F$29,'Stats Coachs'!$C$3:$C$29,VLOOKUP(HZ$1,$A$7:$B$26,2,0)),""),""),"")</f>
        <v/>
      </c>
      <c r="IA81" s="83" t="str">
        <f t="shared" ca="1" si="346"/>
        <v/>
      </c>
      <c r="IB81" s="83" t="str">
        <f t="shared" ca="1" si="346"/>
        <v/>
      </c>
      <c r="IC81" s="83" t="str">
        <f t="shared" ca="1" si="346"/>
        <v/>
      </c>
      <c r="ID81" s="83" t="str">
        <f t="shared" ca="1" si="346"/>
        <v/>
      </c>
      <c r="IE81" s="83" t="str">
        <f t="shared" ca="1" si="346"/>
        <v/>
      </c>
      <c r="IF81" s="83" t="str">
        <f t="shared" ca="1" si="346"/>
        <v/>
      </c>
      <c r="IG81" s="83" t="str">
        <f t="shared" ca="1" si="346"/>
        <v/>
      </c>
      <c r="IH81" s="83" t="str">
        <f t="shared" ca="1" si="346"/>
        <v/>
      </c>
      <c r="II81" s="83" t="str">
        <f t="shared" ca="1" si="346"/>
        <v/>
      </c>
      <c r="IJ81" s="126" t="str">
        <f ca="1">IFERROR(IF(VLOOKUP(IJ$1,$A$7:$C$26,3,0),IF(ISNUMBER(IA81),SUMIFS('Stats Coachs'!$F$3:$F$29,'Stats Coachs'!$C$3:$C$29,VLOOKUP(IJ$1,$A$7:$B$26,2,0)),""),""),"")</f>
        <v/>
      </c>
    </row>
    <row r="82" spans="5:244" x14ac:dyDescent="0.2">
      <c r="E82" s="83">
        <v>79</v>
      </c>
      <c r="F82" s="86" t="str">
        <f t="shared" ca="1" si="347"/>
        <v>Marc</v>
      </c>
      <c r="G82" s="83">
        <f t="shared" ca="1" si="315"/>
        <v>8</v>
      </c>
      <c r="H82" s="83">
        <f t="shared" ca="1" si="315"/>
        <v>7</v>
      </c>
      <c r="I82" s="83">
        <f t="shared" ca="1" si="315"/>
        <v>1</v>
      </c>
      <c r="J82" s="117">
        <f t="shared" ca="1" si="311"/>
        <v>675</v>
      </c>
      <c r="K82" s="87">
        <f t="shared" ca="1" si="316"/>
        <v>84.5</v>
      </c>
      <c r="L82" s="83">
        <f t="shared" ca="1" si="317"/>
        <v>2</v>
      </c>
      <c r="M82" s="83">
        <f t="shared" ca="1" si="317"/>
        <v>0</v>
      </c>
      <c r="N82" s="83">
        <f t="shared" ca="1" si="317"/>
        <v>1</v>
      </c>
      <c r="O82" s="83">
        <f t="shared" ca="1" si="312"/>
        <v>0</v>
      </c>
      <c r="P82" s="114">
        <f t="shared" ca="1" si="318"/>
        <v>1.8306636155606407E-2</v>
      </c>
      <c r="Q82" s="83">
        <f t="shared" ca="1" si="319"/>
        <v>2</v>
      </c>
      <c r="R82" s="114">
        <f t="shared" ca="1" si="320"/>
        <v>0.33333333333333331</v>
      </c>
      <c r="T82" s="88">
        <f ca="1">RANK(V82,$V$4:$V$98,0)+COUNTIFS($V$4:$V82,V82)-1</f>
        <v>57</v>
      </c>
      <c r="U82" s="84" t="str">
        <f>Listes!X82</f>
        <v>Rachid</v>
      </c>
      <c r="V82" s="89" cm="1">
        <f t="array" aca="1" ref="V82" ca="1">INDEX($W82:$AG82,$C$2)</f>
        <v>28</v>
      </c>
      <c r="W82" s="83">
        <f t="shared" ca="1" si="321"/>
        <v>28</v>
      </c>
      <c r="X82" s="83">
        <f t="shared" ca="1" si="321"/>
        <v>23</v>
      </c>
      <c r="Y82" s="83">
        <f t="shared" ca="1" si="321"/>
        <v>5</v>
      </c>
      <c r="Z82" s="83">
        <f t="shared" ca="1" si="321"/>
        <v>2070</v>
      </c>
      <c r="AA82" s="90">
        <f t="shared" ca="1" si="313"/>
        <v>73.928571428571431</v>
      </c>
      <c r="AB82" s="83">
        <f t="shared" ca="1" si="322"/>
        <v>3</v>
      </c>
      <c r="AC82" s="83">
        <f t="shared" ca="1" si="322"/>
        <v>1</v>
      </c>
      <c r="AD82" s="83">
        <f t="shared" ca="1" si="322"/>
        <v>3</v>
      </c>
      <c r="AE82" s="83">
        <f t="shared" ca="1" si="322"/>
        <v>0</v>
      </c>
      <c r="AF82" s="116">
        <f t="shared" ca="1" si="314"/>
        <v>6.4073226544622428E-2</v>
      </c>
      <c r="AG82" s="85">
        <f t="shared" ca="1" si="323"/>
        <v>3</v>
      </c>
      <c r="AH82" s="126">
        <f t="shared" ca="1" si="324"/>
        <v>67</v>
      </c>
      <c r="AI82" s="83">
        <f t="shared" ca="1" si="326"/>
        <v>12</v>
      </c>
      <c r="AJ82" s="83">
        <f t="shared" ca="1" si="326"/>
        <v>11</v>
      </c>
      <c r="AK82" s="83">
        <f t="shared" ca="1" si="326"/>
        <v>1</v>
      </c>
      <c r="AL82" s="83">
        <f t="shared" ca="1" si="326"/>
        <v>950</v>
      </c>
      <c r="AM82" s="83">
        <f t="shared" ca="1" si="326"/>
        <v>79</v>
      </c>
      <c r="AN82" s="83">
        <f t="shared" ca="1" si="326"/>
        <v>0</v>
      </c>
      <c r="AO82" s="83">
        <f t="shared" ca="1" si="326"/>
        <v>1</v>
      </c>
      <c r="AP82" s="83">
        <f t="shared" ca="1" si="326"/>
        <v>1</v>
      </c>
      <c r="AQ82" s="83">
        <f t="shared" ca="1" si="326"/>
        <v>0</v>
      </c>
      <c r="AR82" s="126">
        <f ca="1">IFERROR(IF(VLOOKUP(AR$1,$A$6:$C$26,3,0),IF(ISNUMBER(AI82),SUMIFS('Stats Coachs'!$F$2:$F$29,'Stats Coachs'!$C$2:$C$29,VLOOKUP(AR$1,$A$6:$B$26,2,0)),""),""),"")</f>
        <v>20</v>
      </c>
      <c r="AS82" s="83">
        <f t="shared" ca="1" si="327"/>
        <v>12</v>
      </c>
      <c r="AT82" s="83">
        <f t="shared" ca="1" si="327"/>
        <v>9</v>
      </c>
      <c r="AU82" s="83">
        <f t="shared" ca="1" si="327"/>
        <v>3</v>
      </c>
      <c r="AV82" s="83">
        <f t="shared" ca="1" si="327"/>
        <v>870</v>
      </c>
      <c r="AW82" s="83">
        <f t="shared" ca="1" si="327"/>
        <v>72.5</v>
      </c>
      <c r="AX82" s="83">
        <f t="shared" ca="1" si="327"/>
        <v>3</v>
      </c>
      <c r="AY82" s="83">
        <f t="shared" ca="1" si="327"/>
        <v>0</v>
      </c>
      <c r="AZ82" s="83">
        <f t="shared" ca="1" si="327"/>
        <v>2</v>
      </c>
      <c r="BA82" s="83">
        <f t="shared" ca="1" si="327"/>
        <v>0</v>
      </c>
      <c r="BB82" s="126">
        <f ca="1">IFERROR(IF(VLOOKUP(BB$1,$A$7:$C$26,3,0),IF(ISNUMBER(AS82),SUMIFS('Stats Coachs'!$F$3:$F$29,'Stats Coachs'!$C$3:$C$29,VLOOKUP(BB$1,$A$7:$B$26,2,0)),""),""),"")</f>
        <v>25</v>
      </c>
      <c r="BC82" s="83">
        <f t="shared" ca="1" si="328"/>
        <v>4</v>
      </c>
      <c r="BD82" s="83">
        <f t="shared" ca="1" si="328"/>
        <v>3</v>
      </c>
      <c r="BE82" s="83">
        <f t="shared" ca="1" si="328"/>
        <v>1</v>
      </c>
      <c r="BF82" s="83">
        <f t="shared" ca="1" si="328"/>
        <v>250</v>
      </c>
      <c r="BG82" s="83">
        <f t="shared" ca="1" si="328"/>
        <v>62.5</v>
      </c>
      <c r="BH82" s="83">
        <f t="shared" ca="1" si="328"/>
        <v>0</v>
      </c>
      <c r="BI82" s="83">
        <f t="shared" ca="1" si="328"/>
        <v>0</v>
      </c>
      <c r="BJ82" s="83">
        <f t="shared" ca="1" si="328"/>
        <v>0</v>
      </c>
      <c r="BK82" s="83">
        <f t="shared" ca="1" si="328"/>
        <v>0</v>
      </c>
      <c r="BL82" s="126">
        <f ca="1">IFERROR(IF(VLOOKUP(BL$1,$A$7:$C$26,3,0),IF(ISNUMBER(BC82),SUMIFS('Stats Coachs'!$F$3:$F$29,'Stats Coachs'!$C$3:$C$29,VLOOKUP(BL$1,$A$7:$B$26,2,0)),""),""),"")</f>
        <v>22</v>
      </c>
      <c r="BM82" s="83" t="str">
        <f t="shared" ca="1" si="329"/>
        <v/>
      </c>
      <c r="BN82" s="83" t="str">
        <f t="shared" ca="1" si="329"/>
        <v/>
      </c>
      <c r="BO82" s="83" t="str">
        <f t="shared" ca="1" si="329"/>
        <v/>
      </c>
      <c r="BP82" s="83" t="str">
        <f t="shared" ca="1" si="329"/>
        <v/>
      </c>
      <c r="BQ82" s="83" t="str">
        <f t="shared" ca="1" si="329"/>
        <v/>
      </c>
      <c r="BR82" s="83" t="str">
        <f t="shared" ca="1" si="329"/>
        <v/>
      </c>
      <c r="BS82" s="83" t="str">
        <f t="shared" ca="1" si="329"/>
        <v/>
      </c>
      <c r="BT82" s="83" t="str">
        <f t="shared" ca="1" si="329"/>
        <v/>
      </c>
      <c r="BU82" s="83" t="str">
        <f t="shared" ca="1" si="329"/>
        <v/>
      </c>
      <c r="BV82" s="126" t="str">
        <f ca="1">IFERROR(IF(VLOOKUP(BV$1,$A$7:$C$26,3,0),IF(ISNUMBER(BM82),SUMIFS('Stats Coachs'!$F$3:$F$29,'Stats Coachs'!$C$3:$C$29,VLOOKUP(BV$1,$A$7:$B$26,2,0)),""),""),"")</f>
        <v/>
      </c>
      <c r="BW82" s="83" t="str">
        <f t="shared" ca="1" si="330"/>
        <v/>
      </c>
      <c r="BX82" s="83" t="str">
        <f t="shared" ca="1" si="330"/>
        <v/>
      </c>
      <c r="BY82" s="83" t="str">
        <f t="shared" ca="1" si="330"/>
        <v/>
      </c>
      <c r="BZ82" s="83" t="str">
        <f t="shared" ca="1" si="330"/>
        <v/>
      </c>
      <c r="CA82" s="83" t="str">
        <f t="shared" ca="1" si="330"/>
        <v/>
      </c>
      <c r="CB82" s="83" t="str">
        <f t="shared" ca="1" si="330"/>
        <v/>
      </c>
      <c r="CC82" s="83" t="str">
        <f t="shared" ca="1" si="330"/>
        <v/>
      </c>
      <c r="CD82" s="83" t="str">
        <f t="shared" ca="1" si="330"/>
        <v/>
      </c>
      <c r="CE82" s="83" t="str">
        <f t="shared" ca="1" si="330"/>
        <v/>
      </c>
      <c r="CF82" s="126" t="str">
        <f ca="1">IFERROR(IF(VLOOKUP(CF$1,$A$7:$C$26,3,0),IF(ISNUMBER(BW82),SUMIFS('Stats Coachs'!$F$3:$F$29,'Stats Coachs'!$C$3:$C$29,VLOOKUP(CF$1,$A$7:$B$26,2,0)),""),""),"")</f>
        <v/>
      </c>
      <c r="CG82" s="83" t="str">
        <f t="shared" ca="1" si="331"/>
        <v/>
      </c>
      <c r="CH82" s="83" t="str">
        <f t="shared" ca="1" si="331"/>
        <v/>
      </c>
      <c r="CI82" s="83" t="str">
        <f t="shared" ca="1" si="331"/>
        <v/>
      </c>
      <c r="CJ82" s="83" t="str">
        <f t="shared" ca="1" si="331"/>
        <v/>
      </c>
      <c r="CK82" s="83" t="str">
        <f t="shared" ca="1" si="331"/>
        <v/>
      </c>
      <c r="CL82" s="83" t="str">
        <f t="shared" ca="1" si="331"/>
        <v/>
      </c>
      <c r="CM82" s="83" t="str">
        <f t="shared" ca="1" si="331"/>
        <v/>
      </c>
      <c r="CN82" s="83" t="str">
        <f t="shared" ca="1" si="331"/>
        <v/>
      </c>
      <c r="CO82" s="83" t="str">
        <f t="shared" ca="1" si="331"/>
        <v/>
      </c>
      <c r="CP82" s="126" t="str">
        <f ca="1">IFERROR(IF(VLOOKUP(CP$1,$A$7:$C$26,3,0),IF(ISNUMBER(CG82),SUMIFS('Stats Coachs'!$F$3:$F$29,'Stats Coachs'!$C$3:$C$29,VLOOKUP(CP$1,$A$7:$B$26,2,0)),""),""),"")</f>
        <v/>
      </c>
      <c r="CQ82" s="83" t="str">
        <f t="shared" ca="1" si="332"/>
        <v/>
      </c>
      <c r="CR82" s="83" t="str">
        <f t="shared" ca="1" si="332"/>
        <v/>
      </c>
      <c r="CS82" s="83" t="str">
        <f t="shared" ca="1" si="332"/>
        <v/>
      </c>
      <c r="CT82" s="83" t="str">
        <f t="shared" ca="1" si="332"/>
        <v/>
      </c>
      <c r="CU82" s="83" t="str">
        <f t="shared" ca="1" si="332"/>
        <v/>
      </c>
      <c r="CV82" s="83" t="str">
        <f t="shared" ca="1" si="332"/>
        <v/>
      </c>
      <c r="CW82" s="83" t="str">
        <f t="shared" ca="1" si="332"/>
        <v/>
      </c>
      <c r="CX82" s="83" t="str">
        <f t="shared" ca="1" si="332"/>
        <v/>
      </c>
      <c r="CY82" s="83" t="str">
        <f t="shared" ca="1" si="332"/>
        <v/>
      </c>
      <c r="CZ82" s="126" t="str">
        <f ca="1">IFERROR(IF(VLOOKUP(CZ$1,$A$7:$C$26,3,0),IF(ISNUMBER(CQ82),SUMIFS('Stats Coachs'!$F$3:$F$29,'Stats Coachs'!$C$3:$C$29,VLOOKUP(CZ$1,$A$7:$B$26,2,0)),""),""),"")</f>
        <v/>
      </c>
      <c r="DA82" s="83" t="str">
        <f t="shared" ca="1" si="333"/>
        <v/>
      </c>
      <c r="DB82" s="83" t="str">
        <f t="shared" ca="1" si="333"/>
        <v/>
      </c>
      <c r="DC82" s="83" t="str">
        <f t="shared" ca="1" si="333"/>
        <v/>
      </c>
      <c r="DD82" s="83" t="str">
        <f t="shared" ca="1" si="333"/>
        <v/>
      </c>
      <c r="DE82" s="83" t="str">
        <f t="shared" ca="1" si="333"/>
        <v/>
      </c>
      <c r="DF82" s="83" t="str">
        <f t="shared" ca="1" si="333"/>
        <v/>
      </c>
      <c r="DG82" s="83" t="str">
        <f t="shared" ca="1" si="333"/>
        <v/>
      </c>
      <c r="DH82" s="83" t="str">
        <f t="shared" ca="1" si="333"/>
        <v/>
      </c>
      <c r="DI82" s="83" t="str">
        <f t="shared" ca="1" si="333"/>
        <v/>
      </c>
      <c r="DJ82" s="126" t="str">
        <f ca="1">IFERROR(IF(VLOOKUP(DJ$1,$A$7:$C$26,3,0),IF(ISNUMBER(DA82),SUMIFS('Stats Coachs'!$F$3:$F$29,'Stats Coachs'!$C$3:$C$29,VLOOKUP(DJ$1,$A$7:$B$26,2,0)),""),""),"")</f>
        <v/>
      </c>
      <c r="DK82" s="83" t="str">
        <f t="shared" ca="1" si="334"/>
        <v/>
      </c>
      <c r="DL82" s="83" t="str">
        <f t="shared" ca="1" si="334"/>
        <v/>
      </c>
      <c r="DM82" s="83" t="str">
        <f t="shared" ca="1" si="334"/>
        <v/>
      </c>
      <c r="DN82" s="83" t="str">
        <f t="shared" ca="1" si="334"/>
        <v/>
      </c>
      <c r="DO82" s="83" t="str">
        <f t="shared" ca="1" si="334"/>
        <v/>
      </c>
      <c r="DP82" s="83" t="str">
        <f t="shared" ca="1" si="334"/>
        <v/>
      </c>
      <c r="DQ82" s="83" t="str">
        <f t="shared" ca="1" si="334"/>
        <v/>
      </c>
      <c r="DR82" s="83" t="str">
        <f t="shared" ca="1" si="334"/>
        <v/>
      </c>
      <c r="DS82" s="83" t="str">
        <f t="shared" ca="1" si="334"/>
        <v/>
      </c>
      <c r="DT82" s="126" t="str">
        <f ca="1">IFERROR(IF(VLOOKUP(DT$1,$A$7:$C$26,3,0),IF(ISNUMBER(DK82),SUMIFS('Stats Coachs'!$F$3:$F$29,'Stats Coachs'!$C$3:$C$29,VLOOKUP(DT$1,$A$7:$B$26,2,0)),""),""),"")</f>
        <v/>
      </c>
      <c r="DU82" s="83" t="str">
        <f t="shared" ca="1" si="335"/>
        <v/>
      </c>
      <c r="DV82" s="83" t="str">
        <f t="shared" ca="1" si="335"/>
        <v/>
      </c>
      <c r="DW82" s="83" t="str">
        <f t="shared" ca="1" si="335"/>
        <v/>
      </c>
      <c r="DX82" s="83" t="str">
        <f t="shared" ca="1" si="335"/>
        <v/>
      </c>
      <c r="DY82" s="83" t="str">
        <f t="shared" ca="1" si="335"/>
        <v/>
      </c>
      <c r="DZ82" s="83" t="str">
        <f t="shared" ca="1" si="335"/>
        <v/>
      </c>
      <c r="EA82" s="83" t="str">
        <f t="shared" ca="1" si="335"/>
        <v/>
      </c>
      <c r="EB82" s="83" t="str">
        <f t="shared" ca="1" si="335"/>
        <v/>
      </c>
      <c r="EC82" s="83" t="str">
        <f t="shared" ca="1" si="335"/>
        <v/>
      </c>
      <c r="ED82" s="126" t="str">
        <f ca="1">IFERROR(IF(VLOOKUP(ED$1,$A$7:$C$26,3,0),IF(ISNUMBER(DU82),SUMIFS('Stats Coachs'!$F$3:$F$29,'Stats Coachs'!$C$3:$C$29,VLOOKUP(ED$1,$A$7:$B$26,2,0)),""),""),"")</f>
        <v/>
      </c>
      <c r="EE82" s="83" t="str">
        <f t="shared" ca="1" si="336"/>
        <v/>
      </c>
      <c r="EF82" s="83" t="str">
        <f t="shared" ca="1" si="336"/>
        <v/>
      </c>
      <c r="EG82" s="83" t="str">
        <f t="shared" ca="1" si="336"/>
        <v/>
      </c>
      <c r="EH82" s="83" t="str">
        <f t="shared" ca="1" si="336"/>
        <v/>
      </c>
      <c r="EI82" s="83" t="str">
        <f t="shared" ca="1" si="336"/>
        <v/>
      </c>
      <c r="EJ82" s="83" t="str">
        <f t="shared" ca="1" si="336"/>
        <v/>
      </c>
      <c r="EK82" s="83" t="str">
        <f t="shared" ca="1" si="336"/>
        <v/>
      </c>
      <c r="EL82" s="83" t="str">
        <f t="shared" ca="1" si="336"/>
        <v/>
      </c>
      <c r="EM82" s="83" t="str">
        <f t="shared" ca="1" si="336"/>
        <v/>
      </c>
      <c r="EN82" s="126" t="str">
        <f ca="1">IFERROR(IF(VLOOKUP(EN$1,$A$7:$C$26,3,0),IF(ISNUMBER(EE82),SUMIFS('Stats Coachs'!$F$3:$F$29,'Stats Coachs'!$C$3:$C$29,VLOOKUP(EN$1,$A$7:$B$26,2,0)),""),""),"")</f>
        <v/>
      </c>
      <c r="EO82" s="83" t="str">
        <f t="shared" ca="1" si="337"/>
        <v/>
      </c>
      <c r="EP82" s="83" t="str">
        <f t="shared" ca="1" si="337"/>
        <v/>
      </c>
      <c r="EQ82" s="83" t="str">
        <f t="shared" ca="1" si="337"/>
        <v/>
      </c>
      <c r="ER82" s="83" t="str">
        <f t="shared" ca="1" si="337"/>
        <v/>
      </c>
      <c r="ES82" s="83" t="str">
        <f t="shared" ca="1" si="337"/>
        <v/>
      </c>
      <c r="ET82" s="83" t="str">
        <f t="shared" ca="1" si="337"/>
        <v/>
      </c>
      <c r="EU82" s="83" t="str">
        <f t="shared" ca="1" si="337"/>
        <v/>
      </c>
      <c r="EV82" s="83" t="str">
        <f t="shared" ca="1" si="337"/>
        <v/>
      </c>
      <c r="EW82" s="83" t="str">
        <f t="shared" ca="1" si="337"/>
        <v/>
      </c>
      <c r="EX82" s="126" t="str">
        <f ca="1">IFERROR(IF(VLOOKUP(EX$1,$A$7:$C$26,3,0),IF(ISNUMBER(EO82),SUMIFS('Stats Coachs'!$F$3:$F$29,'Stats Coachs'!$C$3:$C$29,VLOOKUP(EX$1,$A$7:$B$26,2,0)),""),""),"")</f>
        <v/>
      </c>
      <c r="EY82" s="83" t="str">
        <f t="shared" ca="1" si="338"/>
        <v/>
      </c>
      <c r="EZ82" s="83" t="str">
        <f t="shared" ca="1" si="338"/>
        <v/>
      </c>
      <c r="FA82" s="83" t="str">
        <f t="shared" ca="1" si="338"/>
        <v/>
      </c>
      <c r="FB82" s="83" t="str">
        <f t="shared" ca="1" si="338"/>
        <v/>
      </c>
      <c r="FC82" s="83" t="str">
        <f t="shared" ca="1" si="338"/>
        <v/>
      </c>
      <c r="FD82" s="83" t="str">
        <f t="shared" ca="1" si="338"/>
        <v/>
      </c>
      <c r="FE82" s="83" t="str">
        <f t="shared" ca="1" si="338"/>
        <v/>
      </c>
      <c r="FF82" s="83" t="str">
        <f t="shared" ca="1" si="338"/>
        <v/>
      </c>
      <c r="FG82" s="83" t="str">
        <f t="shared" ca="1" si="338"/>
        <v/>
      </c>
      <c r="FH82" s="126" t="str">
        <f ca="1">IFERROR(IF(VLOOKUP(FH$1,$A$7:$C$26,3,0),IF(ISNUMBER(EY82),SUMIFS('Stats Coachs'!$F$3:$F$29,'Stats Coachs'!$C$3:$C$29,VLOOKUP(FH$1,$A$7:$B$26,2,0)),""),""),"")</f>
        <v/>
      </c>
      <c r="FI82" s="83" t="str">
        <f t="shared" ca="1" si="339"/>
        <v/>
      </c>
      <c r="FJ82" s="83" t="str">
        <f t="shared" ca="1" si="339"/>
        <v/>
      </c>
      <c r="FK82" s="83" t="str">
        <f t="shared" ca="1" si="339"/>
        <v/>
      </c>
      <c r="FL82" s="83" t="str">
        <f t="shared" ca="1" si="339"/>
        <v/>
      </c>
      <c r="FM82" s="83" t="str">
        <f t="shared" ca="1" si="339"/>
        <v/>
      </c>
      <c r="FN82" s="83" t="str">
        <f t="shared" ca="1" si="339"/>
        <v/>
      </c>
      <c r="FO82" s="83" t="str">
        <f t="shared" ca="1" si="339"/>
        <v/>
      </c>
      <c r="FP82" s="83" t="str">
        <f t="shared" ca="1" si="339"/>
        <v/>
      </c>
      <c r="FQ82" s="83" t="str">
        <f t="shared" ca="1" si="339"/>
        <v/>
      </c>
      <c r="FR82" s="126" t="str">
        <f ca="1">IFERROR(IF(VLOOKUP(FR$1,$A$7:$C$26,3,0),IF(ISNUMBER(FI82),SUMIFS('Stats Coachs'!$F$3:$F$29,'Stats Coachs'!$C$3:$C$29,VLOOKUP(FR$1,$A$7:$B$26,2,0)),""),""),"")</f>
        <v/>
      </c>
      <c r="FS82" s="83" t="str">
        <f t="shared" ca="1" si="340"/>
        <v/>
      </c>
      <c r="FT82" s="83" t="str">
        <f t="shared" ca="1" si="340"/>
        <v/>
      </c>
      <c r="FU82" s="83" t="str">
        <f t="shared" ca="1" si="340"/>
        <v/>
      </c>
      <c r="FV82" s="83" t="str">
        <f t="shared" ca="1" si="340"/>
        <v/>
      </c>
      <c r="FW82" s="83" t="str">
        <f t="shared" ca="1" si="340"/>
        <v/>
      </c>
      <c r="FX82" s="83" t="str">
        <f t="shared" ca="1" si="340"/>
        <v/>
      </c>
      <c r="FY82" s="83" t="str">
        <f t="shared" ca="1" si="340"/>
        <v/>
      </c>
      <c r="FZ82" s="83" t="str">
        <f t="shared" ca="1" si="340"/>
        <v/>
      </c>
      <c r="GA82" s="83" t="str">
        <f t="shared" ca="1" si="340"/>
        <v/>
      </c>
      <c r="GB82" s="126" t="str">
        <f ca="1">IFERROR(IF(VLOOKUP(GB$1,$A$7:$C$26,3,0),IF(ISNUMBER(FS82),SUMIFS('Stats Coachs'!$F$3:$F$29,'Stats Coachs'!$C$3:$C$29,VLOOKUP(GB$1,$A$7:$B$26,2,0)),""),""),"")</f>
        <v/>
      </c>
      <c r="GC82" s="83" t="str">
        <f t="shared" ca="1" si="341"/>
        <v/>
      </c>
      <c r="GD82" s="83" t="str">
        <f t="shared" ca="1" si="341"/>
        <v/>
      </c>
      <c r="GE82" s="83" t="str">
        <f t="shared" ca="1" si="341"/>
        <v/>
      </c>
      <c r="GF82" s="83" t="str">
        <f t="shared" ca="1" si="341"/>
        <v/>
      </c>
      <c r="GG82" s="83" t="str">
        <f t="shared" ca="1" si="341"/>
        <v/>
      </c>
      <c r="GH82" s="83" t="str">
        <f t="shared" ca="1" si="341"/>
        <v/>
      </c>
      <c r="GI82" s="83" t="str">
        <f t="shared" ca="1" si="341"/>
        <v/>
      </c>
      <c r="GJ82" s="83" t="str">
        <f t="shared" ca="1" si="341"/>
        <v/>
      </c>
      <c r="GK82" s="83" t="str">
        <f t="shared" ca="1" si="341"/>
        <v/>
      </c>
      <c r="GL82" s="126" t="str">
        <f ca="1">IFERROR(IF(VLOOKUP(GL$1,$A$7:$C$26,3,0),IF(ISNUMBER(GC82),SUMIFS('Stats Coachs'!$F$3:$F$29,'Stats Coachs'!$C$3:$C$29,VLOOKUP(GL$1,$A$7:$B$26,2,0)),""),""),"")</f>
        <v/>
      </c>
      <c r="GM82" s="83" t="str">
        <f t="shared" ca="1" si="342"/>
        <v/>
      </c>
      <c r="GN82" s="83" t="str">
        <f t="shared" ca="1" si="342"/>
        <v/>
      </c>
      <c r="GO82" s="83" t="str">
        <f t="shared" ca="1" si="342"/>
        <v/>
      </c>
      <c r="GP82" s="83" t="str">
        <f t="shared" ca="1" si="342"/>
        <v/>
      </c>
      <c r="GQ82" s="83" t="str">
        <f t="shared" ca="1" si="342"/>
        <v/>
      </c>
      <c r="GR82" s="83" t="str">
        <f t="shared" ca="1" si="342"/>
        <v/>
      </c>
      <c r="GS82" s="83" t="str">
        <f t="shared" ca="1" si="342"/>
        <v/>
      </c>
      <c r="GT82" s="83" t="str">
        <f t="shared" ca="1" si="342"/>
        <v/>
      </c>
      <c r="GU82" s="83" t="str">
        <f t="shared" ca="1" si="342"/>
        <v/>
      </c>
      <c r="GV82" s="126" t="str">
        <f ca="1">IFERROR(IF(VLOOKUP(GV$1,$A$7:$C$26,3,0),IF(ISNUMBER(GM82),SUMIFS('Stats Coachs'!$F$3:$F$29,'Stats Coachs'!$C$3:$C$29,VLOOKUP(GV$1,$A$7:$B$26,2,0)),""),""),"")</f>
        <v/>
      </c>
      <c r="GW82" s="83" t="str">
        <f t="shared" ca="1" si="343"/>
        <v/>
      </c>
      <c r="GX82" s="83" t="str">
        <f t="shared" ca="1" si="343"/>
        <v/>
      </c>
      <c r="GY82" s="83" t="str">
        <f t="shared" ca="1" si="343"/>
        <v/>
      </c>
      <c r="GZ82" s="83" t="str">
        <f t="shared" ca="1" si="343"/>
        <v/>
      </c>
      <c r="HA82" s="83" t="str">
        <f t="shared" ca="1" si="343"/>
        <v/>
      </c>
      <c r="HB82" s="83" t="str">
        <f t="shared" ca="1" si="343"/>
        <v/>
      </c>
      <c r="HC82" s="83" t="str">
        <f t="shared" ca="1" si="343"/>
        <v/>
      </c>
      <c r="HD82" s="83" t="str">
        <f t="shared" ca="1" si="343"/>
        <v/>
      </c>
      <c r="HE82" s="83" t="str">
        <f t="shared" ca="1" si="343"/>
        <v/>
      </c>
      <c r="HF82" s="126" t="str">
        <f ca="1">IFERROR(IF(VLOOKUP(HF$1,$A$7:$C$26,3,0),IF(ISNUMBER(GW82),SUMIFS('Stats Coachs'!$F$3:$F$29,'Stats Coachs'!$C$3:$C$29,VLOOKUP(HF$1,$A$7:$B$26,2,0)),""),""),"")</f>
        <v/>
      </c>
      <c r="HG82" s="83" t="str">
        <f t="shared" ca="1" si="344"/>
        <v/>
      </c>
      <c r="HH82" s="83" t="str">
        <f t="shared" ca="1" si="344"/>
        <v/>
      </c>
      <c r="HI82" s="83" t="str">
        <f t="shared" ca="1" si="344"/>
        <v/>
      </c>
      <c r="HJ82" s="83" t="str">
        <f t="shared" ca="1" si="344"/>
        <v/>
      </c>
      <c r="HK82" s="83" t="str">
        <f t="shared" ca="1" si="344"/>
        <v/>
      </c>
      <c r="HL82" s="83" t="str">
        <f t="shared" ca="1" si="344"/>
        <v/>
      </c>
      <c r="HM82" s="83" t="str">
        <f t="shared" ca="1" si="344"/>
        <v/>
      </c>
      <c r="HN82" s="83" t="str">
        <f t="shared" ca="1" si="344"/>
        <v/>
      </c>
      <c r="HO82" s="83" t="str">
        <f t="shared" ca="1" si="344"/>
        <v/>
      </c>
      <c r="HP82" s="126" t="str">
        <f ca="1">IFERROR(IF(VLOOKUP(HP$1,$A$7:$C$26,3,0),IF(ISNUMBER(HG82),SUMIFS('Stats Coachs'!$F$3:$F$29,'Stats Coachs'!$C$3:$C$29,VLOOKUP(HP$1,$A$7:$B$26,2,0)),""),""),"")</f>
        <v/>
      </c>
      <c r="HQ82" s="83" t="str">
        <f t="shared" ca="1" si="345"/>
        <v/>
      </c>
      <c r="HR82" s="83" t="str">
        <f t="shared" ca="1" si="345"/>
        <v/>
      </c>
      <c r="HS82" s="83" t="str">
        <f t="shared" ca="1" si="345"/>
        <v/>
      </c>
      <c r="HT82" s="83" t="str">
        <f t="shared" ca="1" si="345"/>
        <v/>
      </c>
      <c r="HU82" s="83" t="str">
        <f t="shared" ca="1" si="345"/>
        <v/>
      </c>
      <c r="HV82" s="83" t="str">
        <f t="shared" ca="1" si="345"/>
        <v/>
      </c>
      <c r="HW82" s="83" t="str">
        <f t="shared" ca="1" si="345"/>
        <v/>
      </c>
      <c r="HX82" s="83" t="str">
        <f t="shared" ca="1" si="345"/>
        <v/>
      </c>
      <c r="HY82" s="83" t="str">
        <f t="shared" ca="1" si="345"/>
        <v/>
      </c>
      <c r="HZ82" s="126" t="str">
        <f ca="1">IFERROR(IF(VLOOKUP(HZ$1,$A$7:$C$26,3,0),IF(ISNUMBER(HQ82),SUMIFS('Stats Coachs'!$F$3:$F$29,'Stats Coachs'!$C$3:$C$29,VLOOKUP(HZ$1,$A$7:$B$26,2,0)),""),""),"")</f>
        <v/>
      </c>
      <c r="IA82" s="83" t="str">
        <f t="shared" ca="1" si="346"/>
        <v/>
      </c>
      <c r="IB82" s="83" t="str">
        <f t="shared" ca="1" si="346"/>
        <v/>
      </c>
      <c r="IC82" s="83" t="str">
        <f t="shared" ca="1" si="346"/>
        <v/>
      </c>
      <c r="ID82" s="83" t="str">
        <f t="shared" ca="1" si="346"/>
        <v/>
      </c>
      <c r="IE82" s="83" t="str">
        <f t="shared" ca="1" si="346"/>
        <v/>
      </c>
      <c r="IF82" s="83" t="str">
        <f t="shared" ca="1" si="346"/>
        <v/>
      </c>
      <c r="IG82" s="83" t="str">
        <f t="shared" ca="1" si="346"/>
        <v/>
      </c>
      <c r="IH82" s="83" t="str">
        <f t="shared" ca="1" si="346"/>
        <v/>
      </c>
      <c r="II82" s="83" t="str">
        <f t="shared" ca="1" si="346"/>
        <v/>
      </c>
      <c r="IJ82" s="126" t="str">
        <f ca="1">IFERROR(IF(VLOOKUP(IJ$1,$A$7:$C$26,3,0),IF(ISNUMBER(IA82),SUMIFS('Stats Coachs'!$F$3:$F$29,'Stats Coachs'!$C$3:$C$29,VLOOKUP(IJ$1,$A$7:$B$26,2,0)),""),""),"")</f>
        <v/>
      </c>
    </row>
    <row r="83" spans="5:244" x14ac:dyDescent="0.2">
      <c r="E83" s="83">
        <v>80</v>
      </c>
      <c r="F83" s="86" t="str">
        <f t="shared" ca="1" si="347"/>
        <v>Jo </v>
      </c>
      <c r="G83" s="83">
        <f t="shared" ca="1" si="315"/>
        <v>7</v>
      </c>
      <c r="H83" s="83">
        <f t="shared" ca="1" si="315"/>
        <v>4</v>
      </c>
      <c r="I83" s="83">
        <f t="shared" ca="1" si="315"/>
        <v>3</v>
      </c>
      <c r="J83" s="117">
        <f t="shared" ca="1" si="311"/>
        <v>390</v>
      </c>
      <c r="K83" s="87">
        <f t="shared" ca="1" si="316"/>
        <v>55.5</v>
      </c>
      <c r="L83" s="83">
        <f t="shared" ca="1" si="317"/>
        <v>0</v>
      </c>
      <c r="M83" s="83">
        <f t="shared" ca="1" si="317"/>
        <v>0</v>
      </c>
      <c r="N83" s="83">
        <f t="shared" ca="1" si="317"/>
        <v>0</v>
      </c>
      <c r="O83" s="83">
        <f t="shared" ca="1" si="312"/>
        <v>0</v>
      </c>
      <c r="P83" s="114">
        <f t="shared" ca="1" si="318"/>
        <v>1.6018306636155607E-2</v>
      </c>
      <c r="Q83" s="83">
        <f t="shared" ca="1" si="319"/>
        <v>1</v>
      </c>
      <c r="R83" s="114">
        <f t="shared" ca="1" si="320"/>
        <v>0.3888888888888889</v>
      </c>
      <c r="T83" s="88">
        <f ca="1">RANK(V83,$V$4:$V$98,0)+COUNTIFS($V$4:$V83,V83)-1</f>
        <v>28</v>
      </c>
      <c r="U83" s="84" t="str">
        <f>Listes!X83</f>
        <v>Raph</v>
      </c>
      <c r="V83" s="89" cm="1">
        <f t="array" aca="1" ref="V83" ca="1">INDEX($W83:$AG83,$C$2)</f>
        <v>78</v>
      </c>
      <c r="W83" s="83">
        <f t="shared" ca="1" si="321"/>
        <v>78</v>
      </c>
      <c r="X83" s="83">
        <f t="shared" ca="1" si="321"/>
        <v>59</v>
      </c>
      <c r="Y83" s="83">
        <f t="shared" ca="1" si="321"/>
        <v>19</v>
      </c>
      <c r="Z83" s="83">
        <f t="shared" ca="1" si="321"/>
        <v>5440</v>
      </c>
      <c r="AA83" s="90">
        <f t="shared" ca="1" si="313"/>
        <v>69.743589743589737</v>
      </c>
      <c r="AB83" s="83">
        <f t="shared" ca="1" si="322"/>
        <v>9</v>
      </c>
      <c r="AC83" s="83">
        <f t="shared" ca="1" si="322"/>
        <v>1</v>
      </c>
      <c r="AD83" s="83">
        <f t="shared" ca="1" si="322"/>
        <v>6</v>
      </c>
      <c r="AE83" s="83">
        <f t="shared" ca="1" si="322"/>
        <v>0</v>
      </c>
      <c r="AF83" s="116">
        <f t="shared" ca="1" si="314"/>
        <v>0.17848970251716248</v>
      </c>
      <c r="AG83" s="85">
        <f t="shared" ca="1" si="323"/>
        <v>7</v>
      </c>
      <c r="AH83" s="126">
        <f t="shared" ca="1" si="324"/>
        <v>161</v>
      </c>
      <c r="AI83" s="83" t="str">
        <f t="shared" ca="1" si="326"/>
        <v/>
      </c>
      <c r="AJ83" s="83" t="str">
        <f t="shared" ca="1" si="326"/>
        <v/>
      </c>
      <c r="AK83" s="83" t="str">
        <f t="shared" ca="1" si="326"/>
        <v/>
      </c>
      <c r="AL83" s="83" t="str">
        <f t="shared" ca="1" si="326"/>
        <v/>
      </c>
      <c r="AM83" s="83" t="str">
        <f t="shared" ca="1" si="326"/>
        <v/>
      </c>
      <c r="AN83" s="83" t="str">
        <f t="shared" ca="1" si="326"/>
        <v/>
      </c>
      <c r="AO83" s="83" t="str">
        <f t="shared" ca="1" si="326"/>
        <v/>
      </c>
      <c r="AP83" s="83" t="str">
        <f t="shared" ca="1" si="326"/>
        <v/>
      </c>
      <c r="AQ83" s="83" t="str">
        <f t="shared" ca="1" si="326"/>
        <v/>
      </c>
      <c r="AR83" s="126" t="str">
        <f ca="1">IFERROR(IF(VLOOKUP(AR$1,$A$6:$C$26,3,0),IF(ISNUMBER(AI83),SUMIFS('Stats Coachs'!$F$2:$F$29,'Stats Coachs'!$C$2:$C$29,VLOOKUP(AR$1,$A$6:$B$26,2,0)),""),""),"")</f>
        <v/>
      </c>
      <c r="AS83" s="83" t="str">
        <f t="shared" ca="1" si="327"/>
        <v/>
      </c>
      <c r="AT83" s="83" t="str">
        <f t="shared" ca="1" si="327"/>
        <v/>
      </c>
      <c r="AU83" s="83" t="str">
        <f t="shared" ca="1" si="327"/>
        <v/>
      </c>
      <c r="AV83" s="83" t="str">
        <f t="shared" ca="1" si="327"/>
        <v/>
      </c>
      <c r="AW83" s="83" t="str">
        <f t="shared" ca="1" si="327"/>
        <v/>
      </c>
      <c r="AX83" s="83" t="str">
        <f t="shared" ca="1" si="327"/>
        <v/>
      </c>
      <c r="AY83" s="83" t="str">
        <f t="shared" ca="1" si="327"/>
        <v/>
      </c>
      <c r="AZ83" s="83" t="str">
        <f t="shared" ca="1" si="327"/>
        <v/>
      </c>
      <c r="BA83" s="83" t="str">
        <f t="shared" ca="1" si="327"/>
        <v/>
      </c>
      <c r="BB83" s="126" t="str">
        <f ca="1">IFERROR(IF(VLOOKUP(BB$1,$A$7:$C$26,3,0),IF(ISNUMBER(AS83),SUMIFS('Stats Coachs'!$F$3:$F$29,'Stats Coachs'!$C$3:$C$29,VLOOKUP(BB$1,$A$7:$B$26,2,0)),""),""),"")</f>
        <v/>
      </c>
      <c r="BC83" s="83" t="str">
        <f t="shared" ca="1" si="328"/>
        <v/>
      </c>
      <c r="BD83" s="83" t="str">
        <f t="shared" ca="1" si="328"/>
        <v/>
      </c>
      <c r="BE83" s="83" t="str">
        <f t="shared" ca="1" si="328"/>
        <v/>
      </c>
      <c r="BF83" s="83" t="str">
        <f t="shared" ca="1" si="328"/>
        <v/>
      </c>
      <c r="BG83" s="83" t="str">
        <f t="shared" ca="1" si="328"/>
        <v/>
      </c>
      <c r="BH83" s="83" t="str">
        <f t="shared" ca="1" si="328"/>
        <v/>
      </c>
      <c r="BI83" s="83" t="str">
        <f t="shared" ca="1" si="328"/>
        <v/>
      </c>
      <c r="BJ83" s="83" t="str">
        <f t="shared" ca="1" si="328"/>
        <v/>
      </c>
      <c r="BK83" s="83" t="str">
        <f t="shared" ca="1" si="328"/>
        <v/>
      </c>
      <c r="BL83" s="126" t="str">
        <f ca="1">IFERROR(IF(VLOOKUP(BL$1,$A$7:$C$26,3,0),IF(ISNUMBER(BC83),SUMIFS('Stats Coachs'!$F$3:$F$29,'Stats Coachs'!$C$3:$C$29,VLOOKUP(BL$1,$A$7:$B$26,2,0)),""),""),"")</f>
        <v/>
      </c>
      <c r="BM83" s="83" t="str">
        <f t="shared" ca="1" si="329"/>
        <v/>
      </c>
      <c r="BN83" s="83" t="str">
        <f t="shared" ca="1" si="329"/>
        <v/>
      </c>
      <c r="BO83" s="83" t="str">
        <f t="shared" ca="1" si="329"/>
        <v/>
      </c>
      <c r="BP83" s="83" t="str">
        <f t="shared" ca="1" si="329"/>
        <v/>
      </c>
      <c r="BQ83" s="83" t="str">
        <f t="shared" ca="1" si="329"/>
        <v/>
      </c>
      <c r="BR83" s="83" t="str">
        <f t="shared" ca="1" si="329"/>
        <v/>
      </c>
      <c r="BS83" s="83" t="str">
        <f t="shared" ca="1" si="329"/>
        <v/>
      </c>
      <c r="BT83" s="83" t="str">
        <f t="shared" ca="1" si="329"/>
        <v/>
      </c>
      <c r="BU83" s="83" t="str">
        <f t="shared" ca="1" si="329"/>
        <v/>
      </c>
      <c r="BV83" s="126" t="str">
        <f ca="1">IFERROR(IF(VLOOKUP(BV$1,$A$7:$C$26,3,0),IF(ISNUMBER(BM83),SUMIFS('Stats Coachs'!$F$3:$F$29,'Stats Coachs'!$C$3:$C$29,VLOOKUP(BV$1,$A$7:$B$26,2,0)),""),""),"")</f>
        <v/>
      </c>
      <c r="BW83" s="83" t="str">
        <f t="shared" ca="1" si="330"/>
        <v/>
      </c>
      <c r="BX83" s="83" t="str">
        <f t="shared" ca="1" si="330"/>
        <v/>
      </c>
      <c r="BY83" s="83" t="str">
        <f t="shared" ca="1" si="330"/>
        <v/>
      </c>
      <c r="BZ83" s="83" t="str">
        <f t="shared" ca="1" si="330"/>
        <v/>
      </c>
      <c r="CA83" s="83" t="str">
        <f t="shared" ca="1" si="330"/>
        <v/>
      </c>
      <c r="CB83" s="83" t="str">
        <f t="shared" ca="1" si="330"/>
        <v/>
      </c>
      <c r="CC83" s="83" t="str">
        <f t="shared" ca="1" si="330"/>
        <v/>
      </c>
      <c r="CD83" s="83" t="str">
        <f t="shared" ca="1" si="330"/>
        <v/>
      </c>
      <c r="CE83" s="83" t="str">
        <f t="shared" ca="1" si="330"/>
        <v/>
      </c>
      <c r="CF83" s="126" t="str">
        <f ca="1">IFERROR(IF(VLOOKUP(CF$1,$A$7:$C$26,3,0),IF(ISNUMBER(BW83),SUMIFS('Stats Coachs'!$F$3:$F$29,'Stats Coachs'!$C$3:$C$29,VLOOKUP(CF$1,$A$7:$B$26,2,0)),""),""),"")</f>
        <v/>
      </c>
      <c r="CG83" s="83" t="str">
        <f t="shared" ca="1" si="331"/>
        <v/>
      </c>
      <c r="CH83" s="83" t="str">
        <f t="shared" ca="1" si="331"/>
        <v/>
      </c>
      <c r="CI83" s="83" t="str">
        <f t="shared" ca="1" si="331"/>
        <v/>
      </c>
      <c r="CJ83" s="83" t="str">
        <f t="shared" ca="1" si="331"/>
        <v/>
      </c>
      <c r="CK83" s="83" t="str">
        <f t="shared" ca="1" si="331"/>
        <v/>
      </c>
      <c r="CL83" s="83" t="str">
        <f t="shared" ca="1" si="331"/>
        <v/>
      </c>
      <c r="CM83" s="83" t="str">
        <f t="shared" ca="1" si="331"/>
        <v/>
      </c>
      <c r="CN83" s="83" t="str">
        <f t="shared" ca="1" si="331"/>
        <v/>
      </c>
      <c r="CO83" s="83" t="str">
        <f t="shared" ca="1" si="331"/>
        <v/>
      </c>
      <c r="CP83" s="126" t="str">
        <f ca="1">IFERROR(IF(VLOOKUP(CP$1,$A$7:$C$26,3,0),IF(ISNUMBER(CG83),SUMIFS('Stats Coachs'!$F$3:$F$29,'Stats Coachs'!$C$3:$C$29,VLOOKUP(CP$1,$A$7:$B$26,2,0)),""),""),"")</f>
        <v/>
      </c>
      <c r="CQ83" s="83" t="str">
        <f t="shared" ca="1" si="332"/>
        <v/>
      </c>
      <c r="CR83" s="83" t="str">
        <f t="shared" ca="1" si="332"/>
        <v/>
      </c>
      <c r="CS83" s="83" t="str">
        <f t="shared" ca="1" si="332"/>
        <v/>
      </c>
      <c r="CT83" s="83" t="str">
        <f t="shared" ca="1" si="332"/>
        <v/>
      </c>
      <c r="CU83" s="83" t="str">
        <f t="shared" ca="1" si="332"/>
        <v/>
      </c>
      <c r="CV83" s="83" t="str">
        <f t="shared" ca="1" si="332"/>
        <v/>
      </c>
      <c r="CW83" s="83" t="str">
        <f t="shared" ca="1" si="332"/>
        <v/>
      </c>
      <c r="CX83" s="83" t="str">
        <f t="shared" ca="1" si="332"/>
        <v/>
      </c>
      <c r="CY83" s="83" t="str">
        <f t="shared" ca="1" si="332"/>
        <v/>
      </c>
      <c r="CZ83" s="126" t="str">
        <f ca="1">IFERROR(IF(VLOOKUP(CZ$1,$A$7:$C$26,3,0),IF(ISNUMBER(CQ83),SUMIFS('Stats Coachs'!$F$3:$F$29,'Stats Coachs'!$C$3:$C$29,VLOOKUP(CZ$1,$A$7:$B$26,2,0)),""),""),"")</f>
        <v/>
      </c>
      <c r="DA83" s="83" t="str">
        <f t="shared" ca="1" si="333"/>
        <v/>
      </c>
      <c r="DB83" s="83" t="str">
        <f t="shared" ca="1" si="333"/>
        <v/>
      </c>
      <c r="DC83" s="83" t="str">
        <f t="shared" ca="1" si="333"/>
        <v/>
      </c>
      <c r="DD83" s="83" t="str">
        <f t="shared" ca="1" si="333"/>
        <v/>
      </c>
      <c r="DE83" s="83" t="str">
        <f t="shared" ca="1" si="333"/>
        <v/>
      </c>
      <c r="DF83" s="83" t="str">
        <f t="shared" ca="1" si="333"/>
        <v/>
      </c>
      <c r="DG83" s="83" t="str">
        <f t="shared" ca="1" si="333"/>
        <v/>
      </c>
      <c r="DH83" s="83" t="str">
        <f t="shared" ca="1" si="333"/>
        <v/>
      </c>
      <c r="DI83" s="83" t="str">
        <f t="shared" ca="1" si="333"/>
        <v/>
      </c>
      <c r="DJ83" s="126" t="str">
        <f ca="1">IFERROR(IF(VLOOKUP(DJ$1,$A$7:$C$26,3,0),IF(ISNUMBER(DA83),SUMIFS('Stats Coachs'!$F$3:$F$29,'Stats Coachs'!$C$3:$C$29,VLOOKUP(DJ$1,$A$7:$B$26,2,0)),""),""),"")</f>
        <v/>
      </c>
      <c r="DK83" s="83" t="str">
        <f t="shared" ca="1" si="334"/>
        <v/>
      </c>
      <c r="DL83" s="83" t="str">
        <f t="shared" ca="1" si="334"/>
        <v/>
      </c>
      <c r="DM83" s="83" t="str">
        <f t="shared" ca="1" si="334"/>
        <v/>
      </c>
      <c r="DN83" s="83" t="str">
        <f t="shared" ca="1" si="334"/>
        <v/>
      </c>
      <c r="DO83" s="83" t="str">
        <f t="shared" ca="1" si="334"/>
        <v/>
      </c>
      <c r="DP83" s="83" t="str">
        <f t="shared" ca="1" si="334"/>
        <v/>
      </c>
      <c r="DQ83" s="83" t="str">
        <f t="shared" ca="1" si="334"/>
        <v/>
      </c>
      <c r="DR83" s="83" t="str">
        <f t="shared" ca="1" si="334"/>
        <v/>
      </c>
      <c r="DS83" s="83" t="str">
        <f t="shared" ca="1" si="334"/>
        <v/>
      </c>
      <c r="DT83" s="126" t="str">
        <f ca="1">IFERROR(IF(VLOOKUP(DT$1,$A$7:$C$26,3,0),IF(ISNUMBER(DK83),SUMIFS('Stats Coachs'!$F$3:$F$29,'Stats Coachs'!$C$3:$C$29,VLOOKUP(DT$1,$A$7:$B$26,2,0)),""),""),"")</f>
        <v/>
      </c>
      <c r="DU83" s="83" t="str">
        <f t="shared" ca="1" si="335"/>
        <v/>
      </c>
      <c r="DV83" s="83" t="str">
        <f t="shared" ca="1" si="335"/>
        <v/>
      </c>
      <c r="DW83" s="83" t="str">
        <f t="shared" ca="1" si="335"/>
        <v/>
      </c>
      <c r="DX83" s="83" t="str">
        <f t="shared" ca="1" si="335"/>
        <v/>
      </c>
      <c r="DY83" s="83" t="str">
        <f t="shared" ca="1" si="335"/>
        <v/>
      </c>
      <c r="DZ83" s="83" t="str">
        <f t="shared" ca="1" si="335"/>
        <v/>
      </c>
      <c r="EA83" s="83" t="str">
        <f t="shared" ca="1" si="335"/>
        <v/>
      </c>
      <c r="EB83" s="83" t="str">
        <f t="shared" ca="1" si="335"/>
        <v/>
      </c>
      <c r="EC83" s="83" t="str">
        <f t="shared" ca="1" si="335"/>
        <v/>
      </c>
      <c r="ED83" s="126" t="str">
        <f ca="1">IFERROR(IF(VLOOKUP(ED$1,$A$7:$C$26,3,0),IF(ISNUMBER(DU83),SUMIFS('Stats Coachs'!$F$3:$F$29,'Stats Coachs'!$C$3:$C$29,VLOOKUP(ED$1,$A$7:$B$26,2,0)),""),""),"")</f>
        <v/>
      </c>
      <c r="EE83" s="83" t="str">
        <f t="shared" ca="1" si="336"/>
        <v/>
      </c>
      <c r="EF83" s="83" t="str">
        <f t="shared" ca="1" si="336"/>
        <v/>
      </c>
      <c r="EG83" s="83" t="str">
        <f t="shared" ca="1" si="336"/>
        <v/>
      </c>
      <c r="EH83" s="83" t="str">
        <f t="shared" ca="1" si="336"/>
        <v/>
      </c>
      <c r="EI83" s="83" t="str">
        <f t="shared" ca="1" si="336"/>
        <v/>
      </c>
      <c r="EJ83" s="83" t="str">
        <f t="shared" ca="1" si="336"/>
        <v/>
      </c>
      <c r="EK83" s="83" t="str">
        <f t="shared" ca="1" si="336"/>
        <v/>
      </c>
      <c r="EL83" s="83" t="str">
        <f t="shared" ca="1" si="336"/>
        <v/>
      </c>
      <c r="EM83" s="83" t="str">
        <f t="shared" ca="1" si="336"/>
        <v/>
      </c>
      <c r="EN83" s="126" t="str">
        <f ca="1">IFERROR(IF(VLOOKUP(EN$1,$A$7:$C$26,3,0),IF(ISNUMBER(EE83),SUMIFS('Stats Coachs'!$F$3:$F$29,'Stats Coachs'!$C$3:$C$29,VLOOKUP(EN$1,$A$7:$B$26,2,0)),""),""),"")</f>
        <v/>
      </c>
      <c r="EO83" s="83" t="str">
        <f t="shared" ca="1" si="337"/>
        <v/>
      </c>
      <c r="EP83" s="83" t="str">
        <f t="shared" ca="1" si="337"/>
        <v/>
      </c>
      <c r="EQ83" s="83" t="str">
        <f t="shared" ca="1" si="337"/>
        <v/>
      </c>
      <c r="ER83" s="83" t="str">
        <f t="shared" ca="1" si="337"/>
        <v/>
      </c>
      <c r="ES83" s="83" t="str">
        <f t="shared" ca="1" si="337"/>
        <v/>
      </c>
      <c r="ET83" s="83" t="str">
        <f t="shared" ca="1" si="337"/>
        <v/>
      </c>
      <c r="EU83" s="83" t="str">
        <f t="shared" ca="1" si="337"/>
        <v/>
      </c>
      <c r="EV83" s="83" t="str">
        <f t="shared" ca="1" si="337"/>
        <v/>
      </c>
      <c r="EW83" s="83" t="str">
        <f t="shared" ca="1" si="337"/>
        <v/>
      </c>
      <c r="EX83" s="126" t="str">
        <f ca="1">IFERROR(IF(VLOOKUP(EX$1,$A$7:$C$26,3,0),IF(ISNUMBER(EO83),SUMIFS('Stats Coachs'!$F$3:$F$29,'Stats Coachs'!$C$3:$C$29,VLOOKUP(EX$1,$A$7:$B$26,2,0)),""),""),"")</f>
        <v/>
      </c>
      <c r="EY83" s="83">
        <f t="shared" ca="1" si="338"/>
        <v>1</v>
      </c>
      <c r="EZ83" s="83">
        <f t="shared" ca="1" si="338"/>
        <v>0</v>
      </c>
      <c r="FA83" s="83">
        <f t="shared" ca="1" si="338"/>
        <v>1</v>
      </c>
      <c r="FB83" s="83">
        <f t="shared" ca="1" si="338"/>
        <v>20</v>
      </c>
      <c r="FC83" s="83">
        <f t="shared" ca="1" si="338"/>
        <v>20</v>
      </c>
      <c r="FD83" s="83">
        <f t="shared" ca="1" si="338"/>
        <v>0</v>
      </c>
      <c r="FE83" s="83">
        <f t="shared" ca="1" si="338"/>
        <v>0</v>
      </c>
      <c r="FF83" s="83">
        <f t="shared" ca="1" si="338"/>
        <v>0</v>
      </c>
      <c r="FG83" s="83">
        <f t="shared" ca="1" si="338"/>
        <v>0</v>
      </c>
      <c r="FH83" s="126">
        <f ca="1">IFERROR(IF(VLOOKUP(FH$1,$A$7:$C$26,3,0),IF(ISNUMBER(EY83),SUMIFS('Stats Coachs'!$F$3:$F$29,'Stats Coachs'!$C$3:$C$29,VLOOKUP(FH$1,$A$7:$B$26,2,0)),""),""),"")</f>
        <v>27</v>
      </c>
      <c r="FI83" s="83">
        <f t="shared" ca="1" si="339"/>
        <v>9</v>
      </c>
      <c r="FJ83" s="83">
        <f t="shared" ca="1" si="339"/>
        <v>6</v>
      </c>
      <c r="FK83" s="83">
        <f t="shared" ca="1" si="339"/>
        <v>3</v>
      </c>
      <c r="FL83" s="83">
        <f t="shared" ca="1" si="339"/>
        <v>515</v>
      </c>
      <c r="FM83" s="83">
        <f t="shared" ca="1" si="339"/>
        <v>57</v>
      </c>
      <c r="FN83" s="83">
        <f t="shared" ca="1" si="339"/>
        <v>0</v>
      </c>
      <c r="FO83" s="83">
        <f t="shared" ca="1" si="339"/>
        <v>0</v>
      </c>
      <c r="FP83" s="83">
        <f t="shared" ca="1" si="339"/>
        <v>1</v>
      </c>
      <c r="FQ83" s="83">
        <f t="shared" ca="1" si="339"/>
        <v>0</v>
      </c>
      <c r="FR83" s="126">
        <f ca="1">IFERROR(IF(VLOOKUP(FR$1,$A$7:$C$26,3,0),IF(ISNUMBER(FI83),SUMIFS('Stats Coachs'!$F$3:$F$29,'Stats Coachs'!$C$3:$C$29,VLOOKUP(FR$1,$A$7:$B$26,2,0)),""),""),"")</f>
        <v>24</v>
      </c>
      <c r="FS83" s="83">
        <f t="shared" ca="1" si="340"/>
        <v>7</v>
      </c>
      <c r="FT83" s="83">
        <f t="shared" ca="1" si="340"/>
        <v>3</v>
      </c>
      <c r="FU83" s="83">
        <f t="shared" ca="1" si="340"/>
        <v>4</v>
      </c>
      <c r="FV83" s="83">
        <f t="shared" ca="1" si="340"/>
        <v>410</v>
      </c>
      <c r="FW83" s="83" t="str">
        <f t="shared" ca="1" si="340"/>
        <v>58.5</v>
      </c>
      <c r="FX83" s="83">
        <f t="shared" ca="1" si="340"/>
        <v>0</v>
      </c>
      <c r="FY83" s="83">
        <f t="shared" ca="1" si="340"/>
        <v>0</v>
      </c>
      <c r="FZ83" s="83">
        <f t="shared" ca="1" si="340"/>
        <v>0</v>
      </c>
      <c r="GA83" s="83">
        <f t="shared" ca="1" si="340"/>
        <v>0</v>
      </c>
      <c r="GB83" s="126">
        <f ca="1">IFERROR(IF(VLOOKUP(GB$1,$A$7:$C$26,3,0),IF(ISNUMBER(FS83),SUMIFS('Stats Coachs'!$F$3:$F$29,'Stats Coachs'!$C$3:$C$29,VLOOKUP(GB$1,$A$7:$B$26,2,0)),""),""),"")</f>
        <v>25</v>
      </c>
      <c r="GC83" s="83">
        <f t="shared" ca="1" si="341"/>
        <v>17</v>
      </c>
      <c r="GD83" s="83">
        <f t="shared" ca="1" si="341"/>
        <v>15</v>
      </c>
      <c r="GE83" s="83">
        <f t="shared" ca="1" si="341"/>
        <v>2</v>
      </c>
      <c r="GF83" s="83">
        <f t="shared" ca="1" si="341"/>
        <v>1270</v>
      </c>
      <c r="GG83" s="83">
        <f t="shared" ca="1" si="341"/>
        <v>75</v>
      </c>
      <c r="GH83" s="83">
        <f t="shared" ca="1" si="341"/>
        <v>3</v>
      </c>
      <c r="GI83" s="83">
        <f t="shared" ca="1" si="341"/>
        <v>0</v>
      </c>
      <c r="GJ83" s="83">
        <f t="shared" ca="1" si="341"/>
        <v>3</v>
      </c>
      <c r="GK83" s="83">
        <f t="shared" ca="1" si="341"/>
        <v>0</v>
      </c>
      <c r="GL83" s="126">
        <f ca="1">IFERROR(IF(VLOOKUP(GL$1,$A$7:$C$26,3,0),IF(ISNUMBER(GC83),SUMIFS('Stats Coachs'!$F$3:$F$29,'Stats Coachs'!$C$3:$C$29,VLOOKUP(GL$1,$A$7:$B$26,2,0)),""),""),"")</f>
        <v>22</v>
      </c>
      <c r="GM83" s="83">
        <f t="shared" ca="1" si="342"/>
        <v>13</v>
      </c>
      <c r="GN83" s="83">
        <f t="shared" ca="1" si="342"/>
        <v>9</v>
      </c>
      <c r="GO83" s="83">
        <f t="shared" ca="1" si="342"/>
        <v>4</v>
      </c>
      <c r="GP83" s="83">
        <f t="shared" ca="1" si="342"/>
        <v>905</v>
      </c>
      <c r="GQ83" s="83" t="str">
        <f t="shared" ca="1" si="342"/>
        <v>69.5</v>
      </c>
      <c r="GR83" s="83">
        <f t="shared" ca="1" si="342"/>
        <v>1</v>
      </c>
      <c r="GS83" s="83">
        <f t="shared" ca="1" si="342"/>
        <v>0</v>
      </c>
      <c r="GT83" s="83">
        <f t="shared" ca="1" si="342"/>
        <v>1</v>
      </c>
      <c r="GU83" s="83">
        <f t="shared" ca="1" si="342"/>
        <v>0</v>
      </c>
      <c r="GV83" s="126">
        <f ca="1">IFERROR(IF(VLOOKUP(GV$1,$A$7:$C$26,3,0),IF(ISNUMBER(GM83),SUMIFS('Stats Coachs'!$F$3:$F$29,'Stats Coachs'!$C$3:$C$29,VLOOKUP(GV$1,$A$7:$B$26,2,0)),""),""),"")</f>
        <v>22</v>
      </c>
      <c r="GW83" s="83">
        <f t="shared" ca="1" si="343"/>
        <v>15</v>
      </c>
      <c r="GX83" s="83">
        <f t="shared" ca="1" si="343"/>
        <v>13</v>
      </c>
      <c r="GY83" s="83">
        <f t="shared" ca="1" si="343"/>
        <v>2</v>
      </c>
      <c r="GZ83" s="83">
        <f t="shared" ca="1" si="343"/>
        <v>1055</v>
      </c>
      <c r="HA83" s="83" t="str">
        <f t="shared" ca="1" si="343"/>
        <v>70.5</v>
      </c>
      <c r="HB83" s="83">
        <f t="shared" ca="1" si="343"/>
        <v>2</v>
      </c>
      <c r="HC83" s="83">
        <f t="shared" ca="1" si="343"/>
        <v>0</v>
      </c>
      <c r="HD83" s="83">
        <f t="shared" ca="1" si="343"/>
        <v>0</v>
      </c>
      <c r="HE83" s="83">
        <f t="shared" ca="1" si="343"/>
        <v>0</v>
      </c>
      <c r="HF83" s="126">
        <f ca="1">IFERROR(IF(VLOOKUP(HF$1,$A$7:$C$26,3,0),IF(ISNUMBER(GW83),SUMIFS('Stats Coachs'!$F$3:$F$29,'Stats Coachs'!$C$3:$C$29,VLOOKUP(HF$1,$A$7:$B$26,2,0)),""),""),"")</f>
        <v>21</v>
      </c>
      <c r="HG83" s="83" t="str">
        <f t="shared" ca="1" si="344"/>
        <v/>
      </c>
      <c r="HH83" s="83" t="str">
        <f t="shared" ca="1" si="344"/>
        <v/>
      </c>
      <c r="HI83" s="83" t="str">
        <f t="shared" ca="1" si="344"/>
        <v/>
      </c>
      <c r="HJ83" s="83" t="str">
        <f t="shared" ca="1" si="344"/>
        <v/>
      </c>
      <c r="HK83" s="83" t="str">
        <f t="shared" ca="1" si="344"/>
        <v/>
      </c>
      <c r="HL83" s="83" t="str">
        <f t="shared" ca="1" si="344"/>
        <v/>
      </c>
      <c r="HM83" s="83" t="str">
        <f t="shared" ca="1" si="344"/>
        <v/>
      </c>
      <c r="HN83" s="83" t="str">
        <f t="shared" ca="1" si="344"/>
        <v/>
      </c>
      <c r="HO83" s="83" t="str">
        <f t="shared" ca="1" si="344"/>
        <v/>
      </c>
      <c r="HP83" s="126" t="str">
        <f ca="1">IFERROR(IF(VLOOKUP(HP$1,$A$7:$C$26,3,0),IF(ISNUMBER(HG83),SUMIFS('Stats Coachs'!$F$3:$F$29,'Stats Coachs'!$C$3:$C$29,VLOOKUP(HP$1,$A$7:$B$26,2,0)),""),""),"")</f>
        <v/>
      </c>
      <c r="HQ83" s="83">
        <f t="shared" ca="1" si="345"/>
        <v>16</v>
      </c>
      <c r="HR83" s="83">
        <f t="shared" ca="1" si="345"/>
        <v>13</v>
      </c>
      <c r="HS83" s="83">
        <f t="shared" ca="1" si="345"/>
        <v>3</v>
      </c>
      <c r="HT83" s="83">
        <f t="shared" ca="1" si="345"/>
        <v>1265</v>
      </c>
      <c r="HU83" s="83">
        <f t="shared" ca="1" si="345"/>
        <v>79</v>
      </c>
      <c r="HV83" s="83">
        <f t="shared" ca="1" si="345"/>
        <v>3</v>
      </c>
      <c r="HW83" s="83">
        <f t="shared" ca="1" si="345"/>
        <v>1</v>
      </c>
      <c r="HX83" s="83">
        <f t="shared" ca="1" si="345"/>
        <v>1</v>
      </c>
      <c r="HY83" s="83">
        <f t="shared" ca="1" si="345"/>
        <v>0</v>
      </c>
      <c r="HZ83" s="126">
        <f ca="1">IFERROR(IF(VLOOKUP(HZ$1,$A$7:$C$26,3,0),IF(ISNUMBER(HQ83),SUMIFS('Stats Coachs'!$F$3:$F$29,'Stats Coachs'!$C$3:$C$29,VLOOKUP(HZ$1,$A$7:$B$26,2,0)),""),""),"")</f>
        <v>20</v>
      </c>
      <c r="IA83" s="83" t="str">
        <f t="shared" ca="1" si="346"/>
        <v/>
      </c>
      <c r="IB83" s="83" t="str">
        <f t="shared" ca="1" si="346"/>
        <v/>
      </c>
      <c r="IC83" s="83" t="str">
        <f t="shared" ca="1" si="346"/>
        <v/>
      </c>
      <c r="ID83" s="83" t="str">
        <f t="shared" ca="1" si="346"/>
        <v/>
      </c>
      <c r="IE83" s="83" t="str">
        <f t="shared" ca="1" si="346"/>
        <v/>
      </c>
      <c r="IF83" s="83" t="str">
        <f t="shared" ca="1" si="346"/>
        <v/>
      </c>
      <c r="IG83" s="83" t="str">
        <f t="shared" ca="1" si="346"/>
        <v/>
      </c>
      <c r="IH83" s="83" t="str">
        <f t="shared" ca="1" si="346"/>
        <v/>
      </c>
      <c r="II83" s="83" t="str">
        <f t="shared" ca="1" si="346"/>
        <v/>
      </c>
      <c r="IJ83" s="126" t="str">
        <f ca="1">IFERROR(IF(VLOOKUP(IJ$1,$A$7:$C$26,3,0),IF(ISNUMBER(IA83),SUMIFS('Stats Coachs'!$F$3:$F$29,'Stats Coachs'!$C$3:$C$29,VLOOKUP(IJ$1,$A$7:$B$26,2,0)),""),""),"")</f>
        <v/>
      </c>
    </row>
    <row r="84" spans="5:244" x14ac:dyDescent="0.2">
      <c r="E84" s="83">
        <v>81</v>
      </c>
      <c r="F84" s="86" t="str">
        <f t="shared" ca="1" si="347"/>
        <v>Madjid</v>
      </c>
      <c r="G84" s="83">
        <f t="shared" ca="1" si="315"/>
        <v>7</v>
      </c>
      <c r="H84" s="83">
        <f t="shared" ca="1" si="315"/>
        <v>7</v>
      </c>
      <c r="I84" s="83">
        <f t="shared" ca="1" si="315"/>
        <v>0</v>
      </c>
      <c r="J84" s="117">
        <f t="shared" ca="1" si="311"/>
        <v>630</v>
      </c>
      <c r="K84" s="87">
        <f t="shared" ca="1" si="316"/>
        <v>90</v>
      </c>
      <c r="L84" s="83">
        <f t="shared" ca="1" si="317"/>
        <v>0</v>
      </c>
      <c r="M84" s="83">
        <f t="shared" ca="1" si="317"/>
        <v>0</v>
      </c>
      <c r="N84" s="83">
        <f t="shared" ca="1" si="317"/>
        <v>0</v>
      </c>
      <c r="O84" s="83">
        <f t="shared" ca="1" si="312"/>
        <v>0</v>
      </c>
      <c r="P84" s="114">
        <f t="shared" ca="1" si="318"/>
        <v>1.6018306636155607E-2</v>
      </c>
      <c r="Q84" s="83">
        <f t="shared" ca="1" si="319"/>
        <v>2</v>
      </c>
      <c r="R84" s="114">
        <f t="shared" ca="1" si="320"/>
        <v>0.18421052631578946</v>
      </c>
      <c r="T84" s="88">
        <f ca="1">RANK(V84,$V$4:$V$98,0)+COUNTIFS($V$4:$V84,V84)-1</f>
        <v>35</v>
      </c>
      <c r="U84" s="84" t="str">
        <f>Listes!X84</f>
        <v>Rodrigue</v>
      </c>
      <c r="V84" s="89" cm="1">
        <f t="array" aca="1" ref="V84" ca="1">INDEX($W84:$AG84,$C$2)</f>
        <v>69</v>
      </c>
      <c r="W84" s="83">
        <f t="shared" ca="1" si="321"/>
        <v>69</v>
      </c>
      <c r="X84" s="83">
        <f t="shared" ca="1" si="321"/>
        <v>65</v>
      </c>
      <c r="Y84" s="83">
        <f t="shared" ca="1" si="321"/>
        <v>4</v>
      </c>
      <c r="Z84" s="83">
        <f t="shared" ca="1" si="321"/>
        <v>5575</v>
      </c>
      <c r="AA84" s="90">
        <f t="shared" ca="1" si="313"/>
        <v>80.79710144927536</v>
      </c>
      <c r="AB84" s="83">
        <f t="shared" ca="1" si="322"/>
        <v>74</v>
      </c>
      <c r="AC84" s="83">
        <f t="shared" ca="1" si="322"/>
        <v>14</v>
      </c>
      <c r="AD84" s="83">
        <f t="shared" ca="1" si="322"/>
        <v>7</v>
      </c>
      <c r="AE84" s="83">
        <f t="shared" ca="1" si="322"/>
        <v>0</v>
      </c>
      <c r="AF84" s="116">
        <f t="shared" ca="1" si="314"/>
        <v>0.15789473684210525</v>
      </c>
      <c r="AG84" s="85">
        <f t="shared" ca="1" si="323"/>
        <v>4</v>
      </c>
      <c r="AH84" s="126">
        <f t="shared" ca="1" si="324"/>
        <v>88</v>
      </c>
      <c r="AI84" s="83">
        <f t="shared" ref="AI84:AQ98" ca="1" si="348">IFERROR(IF(VLOOKUP(AI$1,$A$6:$C$26,3,0),VLOOKUP($U84,INDIRECT("'"&amp;SUBSTITUTE(VLOOKUP(AI$1,$A$6:$C$26,2,0),"Saison","Stats",1)&amp;"'!$A:$J"),AI$2,0),""),"")</f>
        <v>17</v>
      </c>
      <c r="AJ84" s="83">
        <f t="shared" ca="1" si="348"/>
        <v>16</v>
      </c>
      <c r="AK84" s="83">
        <f t="shared" ca="1" si="348"/>
        <v>1</v>
      </c>
      <c r="AL84" s="83">
        <f t="shared" ca="1" si="348"/>
        <v>1365</v>
      </c>
      <c r="AM84" s="83" t="str">
        <f t="shared" ca="1" si="348"/>
        <v>80.5</v>
      </c>
      <c r="AN84" s="83">
        <f t="shared" ca="1" si="348"/>
        <v>13</v>
      </c>
      <c r="AO84" s="83">
        <f t="shared" ca="1" si="348"/>
        <v>0</v>
      </c>
      <c r="AP84" s="83">
        <f t="shared" ca="1" si="348"/>
        <v>1</v>
      </c>
      <c r="AQ84" s="83">
        <f t="shared" ca="1" si="348"/>
        <v>0</v>
      </c>
      <c r="AR84" s="126">
        <f ca="1">IFERROR(IF(VLOOKUP(AR$1,$A$6:$C$26,3,0),IF(ISNUMBER(AI84),SUMIFS('Stats Coachs'!$F$2:$F$29,'Stats Coachs'!$C$2:$C$29,VLOOKUP(AR$1,$A$6:$B$26,2,0)),""),""),"")</f>
        <v>20</v>
      </c>
      <c r="AS84" s="83">
        <f t="shared" ref="AS84:BA98" ca="1" si="349">IFERROR(IF(VLOOKUP(AS$1,$A$7:$C$26,3,0),VLOOKUP($U84,INDIRECT("'"&amp;SUBSTITUTE(VLOOKUP(AS$1,$A$7:$C$26,2,0),"Saison","Stats",1)&amp;"'!$A:$J"),AS$2,0),""),"")</f>
        <v>22</v>
      </c>
      <c r="AT84" s="83">
        <f t="shared" ca="1" si="349"/>
        <v>22</v>
      </c>
      <c r="AU84" s="83">
        <f t="shared" ca="1" si="349"/>
        <v>0</v>
      </c>
      <c r="AV84" s="83">
        <f t="shared" ca="1" si="349"/>
        <v>1815</v>
      </c>
      <c r="AW84" s="83">
        <f t="shared" ca="1" si="349"/>
        <v>82.5</v>
      </c>
      <c r="AX84" s="83">
        <f t="shared" ca="1" si="349"/>
        <v>28</v>
      </c>
      <c r="AY84" s="83">
        <f t="shared" ca="1" si="349"/>
        <v>9</v>
      </c>
      <c r="AZ84" s="83">
        <f t="shared" ca="1" si="349"/>
        <v>1</v>
      </c>
      <c r="BA84" s="83">
        <f t="shared" ca="1" si="349"/>
        <v>0</v>
      </c>
      <c r="BB84" s="126">
        <f ca="1">IFERROR(IF(VLOOKUP(BB$1,$A$7:$C$26,3,0),IF(ISNUMBER(AS84),SUMIFS('Stats Coachs'!$F$3:$F$29,'Stats Coachs'!$C$3:$C$29,VLOOKUP(BB$1,$A$7:$B$26,2,0)),""),""),"")</f>
        <v>25</v>
      </c>
      <c r="BC84" s="83">
        <f t="shared" ref="BC84:BK98" ca="1" si="350">IFERROR(IF(VLOOKUP(BC$1,$A$7:$C$26,3,0),VLOOKUP($U84,INDIRECT("'"&amp;SUBSTITUTE(VLOOKUP(BC$1,$A$7:$C$26,2,0),"Saison","Stats",1)&amp;"'!$A:$J"),BC$2,0),""),"")</f>
        <v>18</v>
      </c>
      <c r="BD84" s="83">
        <f t="shared" ca="1" si="350"/>
        <v>17</v>
      </c>
      <c r="BE84" s="83">
        <f t="shared" ca="1" si="350"/>
        <v>1</v>
      </c>
      <c r="BF84" s="83">
        <f t="shared" ca="1" si="350"/>
        <v>1490</v>
      </c>
      <c r="BG84" s="83">
        <f t="shared" ca="1" si="350"/>
        <v>83</v>
      </c>
      <c r="BH84" s="83">
        <f t="shared" ca="1" si="350"/>
        <v>20</v>
      </c>
      <c r="BI84" s="83">
        <f t="shared" ca="1" si="350"/>
        <v>5</v>
      </c>
      <c r="BJ84" s="83">
        <f t="shared" ca="1" si="350"/>
        <v>2</v>
      </c>
      <c r="BK84" s="83">
        <f t="shared" ca="1" si="350"/>
        <v>0</v>
      </c>
      <c r="BL84" s="126">
        <f ca="1">IFERROR(IF(VLOOKUP(BL$1,$A$7:$C$26,3,0),IF(ISNUMBER(BC84),SUMIFS('Stats Coachs'!$F$3:$F$29,'Stats Coachs'!$C$3:$C$29,VLOOKUP(BL$1,$A$7:$B$26,2,0)),""),""),"")</f>
        <v>22</v>
      </c>
      <c r="BM84" s="83">
        <f t="shared" ref="BM84:BU97" ca="1" si="351">IFERROR(IF(VLOOKUP(BM$1,$A$7:$C$26,3,0),VLOOKUP($U84,INDIRECT("'"&amp;SUBSTITUTE(VLOOKUP(BM$1,$A$7:$C$26,2,0),"Saison","Stats",1)&amp;"'!$A:$J"),BM$2,0),""),"")</f>
        <v>12</v>
      </c>
      <c r="BN84" s="83">
        <f t="shared" ca="1" si="351"/>
        <v>10</v>
      </c>
      <c r="BO84" s="83">
        <f t="shared" ca="1" si="351"/>
        <v>2</v>
      </c>
      <c r="BP84" s="83">
        <f t="shared" ca="1" si="351"/>
        <v>905</v>
      </c>
      <c r="BQ84" s="83">
        <f t="shared" ca="1" si="351"/>
        <v>75.5</v>
      </c>
      <c r="BR84" s="83">
        <f t="shared" ca="1" si="351"/>
        <v>13</v>
      </c>
      <c r="BS84" s="83">
        <f t="shared" ca="1" si="351"/>
        <v>0</v>
      </c>
      <c r="BT84" s="83">
        <f t="shared" ca="1" si="351"/>
        <v>3</v>
      </c>
      <c r="BU84" s="83">
        <f t="shared" ca="1" si="351"/>
        <v>0</v>
      </c>
      <c r="BV84" s="126">
        <f ca="1">IFERROR(IF(VLOOKUP(BV$1,$A$7:$C$26,3,0),IF(ISNUMBER(BM84),SUMIFS('Stats Coachs'!$F$3:$F$29,'Stats Coachs'!$C$3:$C$29,VLOOKUP(BV$1,$A$7:$B$26,2,0)),""),""),"")</f>
        <v>21</v>
      </c>
      <c r="BW84" s="83" t="str">
        <f t="shared" ref="BW84:CE97" ca="1" si="352">IFERROR(IF(VLOOKUP(BW$1,$A$7:$C$26,3,0),VLOOKUP($U84,INDIRECT("'"&amp;SUBSTITUTE(VLOOKUP(BW$1,$A$7:$C$26,2,0),"Saison","Stats",1)&amp;"'!$A:$J"),BW$2,0),""),"")</f>
        <v/>
      </c>
      <c r="BX84" s="83" t="str">
        <f t="shared" ca="1" si="352"/>
        <v/>
      </c>
      <c r="BY84" s="83" t="str">
        <f t="shared" ca="1" si="352"/>
        <v/>
      </c>
      <c r="BZ84" s="83" t="str">
        <f t="shared" ca="1" si="352"/>
        <v/>
      </c>
      <c r="CA84" s="83" t="str">
        <f t="shared" ca="1" si="352"/>
        <v/>
      </c>
      <c r="CB84" s="83" t="str">
        <f t="shared" ca="1" si="352"/>
        <v/>
      </c>
      <c r="CC84" s="83" t="str">
        <f t="shared" ca="1" si="352"/>
        <v/>
      </c>
      <c r="CD84" s="83" t="str">
        <f t="shared" ca="1" si="352"/>
        <v/>
      </c>
      <c r="CE84" s="83" t="str">
        <f t="shared" ca="1" si="352"/>
        <v/>
      </c>
      <c r="CF84" s="126" t="str">
        <f ca="1">IFERROR(IF(VLOOKUP(CF$1,$A$7:$C$26,3,0),IF(ISNUMBER(BW84),SUMIFS('Stats Coachs'!$F$3:$F$29,'Stats Coachs'!$C$3:$C$29,VLOOKUP(CF$1,$A$7:$B$26,2,0)),""),""),"")</f>
        <v/>
      </c>
      <c r="CG84" s="83" t="str">
        <f t="shared" ref="CG84:CO97" ca="1" si="353">IFERROR(IF(VLOOKUP(CG$1,$A$7:$C$26,3,0),VLOOKUP($U84,INDIRECT("'"&amp;SUBSTITUTE(VLOOKUP(CG$1,$A$7:$C$26,2,0),"Saison","Stats",1)&amp;"'!$A:$J"),CG$2,0),""),"")</f>
        <v/>
      </c>
      <c r="CH84" s="83" t="str">
        <f t="shared" ca="1" si="353"/>
        <v/>
      </c>
      <c r="CI84" s="83" t="str">
        <f t="shared" ca="1" si="353"/>
        <v/>
      </c>
      <c r="CJ84" s="83" t="str">
        <f t="shared" ca="1" si="353"/>
        <v/>
      </c>
      <c r="CK84" s="83" t="str">
        <f t="shared" ca="1" si="353"/>
        <v/>
      </c>
      <c r="CL84" s="83" t="str">
        <f t="shared" ca="1" si="353"/>
        <v/>
      </c>
      <c r="CM84" s="83" t="str">
        <f t="shared" ca="1" si="353"/>
        <v/>
      </c>
      <c r="CN84" s="83" t="str">
        <f t="shared" ca="1" si="353"/>
        <v/>
      </c>
      <c r="CO84" s="83" t="str">
        <f t="shared" ca="1" si="353"/>
        <v/>
      </c>
      <c r="CP84" s="126" t="str">
        <f ca="1">IFERROR(IF(VLOOKUP(CP$1,$A$7:$C$26,3,0),IF(ISNUMBER(CG84),SUMIFS('Stats Coachs'!$F$3:$F$29,'Stats Coachs'!$C$3:$C$29,VLOOKUP(CP$1,$A$7:$B$26,2,0)),""),""),"")</f>
        <v/>
      </c>
      <c r="CQ84" s="83" t="str">
        <f t="shared" ref="CQ84:CY97" ca="1" si="354">IFERROR(IF(VLOOKUP(CQ$1,$A$7:$C$26,3,0),VLOOKUP($U84,INDIRECT("'"&amp;SUBSTITUTE(VLOOKUP(CQ$1,$A$7:$C$26,2,0),"Saison","Stats",1)&amp;"'!$A:$J"),CQ$2,0),""),"")</f>
        <v/>
      </c>
      <c r="CR84" s="83" t="str">
        <f t="shared" ca="1" si="354"/>
        <v/>
      </c>
      <c r="CS84" s="83" t="str">
        <f t="shared" ca="1" si="354"/>
        <v/>
      </c>
      <c r="CT84" s="83" t="str">
        <f t="shared" ca="1" si="354"/>
        <v/>
      </c>
      <c r="CU84" s="83" t="str">
        <f t="shared" ca="1" si="354"/>
        <v/>
      </c>
      <c r="CV84" s="83" t="str">
        <f t="shared" ca="1" si="354"/>
        <v/>
      </c>
      <c r="CW84" s="83" t="str">
        <f t="shared" ca="1" si="354"/>
        <v/>
      </c>
      <c r="CX84" s="83" t="str">
        <f t="shared" ca="1" si="354"/>
        <v/>
      </c>
      <c r="CY84" s="83" t="str">
        <f t="shared" ca="1" si="354"/>
        <v/>
      </c>
      <c r="CZ84" s="126" t="str">
        <f ca="1">IFERROR(IF(VLOOKUP(CZ$1,$A$7:$C$26,3,0),IF(ISNUMBER(CQ84),SUMIFS('Stats Coachs'!$F$3:$F$29,'Stats Coachs'!$C$3:$C$29,VLOOKUP(CZ$1,$A$7:$B$26,2,0)),""),""),"")</f>
        <v/>
      </c>
      <c r="DA84" s="83" t="str">
        <f t="shared" ref="DA84:DI97" ca="1" si="355">IFERROR(IF(VLOOKUP(DA$1,$A$7:$C$26,3,0),VLOOKUP($U84,INDIRECT("'"&amp;SUBSTITUTE(VLOOKUP(DA$1,$A$7:$C$26,2,0),"Saison","Stats",1)&amp;"'!$A:$J"),DA$2,0),""),"")</f>
        <v/>
      </c>
      <c r="DB84" s="83" t="str">
        <f t="shared" ca="1" si="355"/>
        <v/>
      </c>
      <c r="DC84" s="83" t="str">
        <f t="shared" ca="1" si="355"/>
        <v/>
      </c>
      <c r="DD84" s="83" t="str">
        <f t="shared" ca="1" si="355"/>
        <v/>
      </c>
      <c r="DE84" s="83" t="str">
        <f t="shared" ca="1" si="355"/>
        <v/>
      </c>
      <c r="DF84" s="83" t="str">
        <f t="shared" ca="1" si="355"/>
        <v/>
      </c>
      <c r="DG84" s="83" t="str">
        <f t="shared" ca="1" si="355"/>
        <v/>
      </c>
      <c r="DH84" s="83" t="str">
        <f t="shared" ca="1" si="355"/>
        <v/>
      </c>
      <c r="DI84" s="83" t="str">
        <f t="shared" ca="1" si="355"/>
        <v/>
      </c>
      <c r="DJ84" s="126" t="str">
        <f ca="1">IFERROR(IF(VLOOKUP(DJ$1,$A$7:$C$26,3,0),IF(ISNUMBER(DA84),SUMIFS('Stats Coachs'!$F$3:$F$29,'Stats Coachs'!$C$3:$C$29,VLOOKUP(DJ$1,$A$7:$B$26,2,0)),""),""),"")</f>
        <v/>
      </c>
      <c r="DK84" s="83" t="str">
        <f t="shared" ref="DK84:DS97" ca="1" si="356">IFERROR(IF(VLOOKUP(DK$1,$A$7:$C$26,3,0),VLOOKUP($U84,INDIRECT("'"&amp;SUBSTITUTE(VLOOKUP(DK$1,$A$7:$C$26,2,0),"Saison","Stats",1)&amp;"'!$A:$J"),DK$2,0),""),"")</f>
        <v/>
      </c>
      <c r="DL84" s="83" t="str">
        <f t="shared" ca="1" si="356"/>
        <v/>
      </c>
      <c r="DM84" s="83" t="str">
        <f t="shared" ca="1" si="356"/>
        <v/>
      </c>
      <c r="DN84" s="83" t="str">
        <f t="shared" ca="1" si="356"/>
        <v/>
      </c>
      <c r="DO84" s="83" t="str">
        <f t="shared" ca="1" si="356"/>
        <v/>
      </c>
      <c r="DP84" s="83" t="str">
        <f t="shared" ca="1" si="356"/>
        <v/>
      </c>
      <c r="DQ84" s="83" t="str">
        <f t="shared" ca="1" si="356"/>
        <v/>
      </c>
      <c r="DR84" s="83" t="str">
        <f t="shared" ca="1" si="356"/>
        <v/>
      </c>
      <c r="DS84" s="83" t="str">
        <f t="shared" ca="1" si="356"/>
        <v/>
      </c>
      <c r="DT84" s="126" t="str">
        <f ca="1">IFERROR(IF(VLOOKUP(DT$1,$A$7:$C$26,3,0),IF(ISNUMBER(DK84),SUMIFS('Stats Coachs'!$F$3:$F$29,'Stats Coachs'!$C$3:$C$29,VLOOKUP(DT$1,$A$7:$B$26,2,0)),""),""),"")</f>
        <v/>
      </c>
      <c r="DU84" s="83" t="str">
        <f t="shared" ref="DU84:EC97" ca="1" si="357">IFERROR(IF(VLOOKUP(DU$1,$A$7:$C$26,3,0),VLOOKUP($U84,INDIRECT("'"&amp;SUBSTITUTE(VLOOKUP(DU$1,$A$7:$C$26,2,0),"Saison","Stats",1)&amp;"'!$A:$J"),DU$2,0),""),"")</f>
        <v/>
      </c>
      <c r="DV84" s="83" t="str">
        <f t="shared" ca="1" si="357"/>
        <v/>
      </c>
      <c r="DW84" s="83" t="str">
        <f t="shared" ca="1" si="357"/>
        <v/>
      </c>
      <c r="DX84" s="83" t="str">
        <f t="shared" ca="1" si="357"/>
        <v/>
      </c>
      <c r="DY84" s="83" t="str">
        <f t="shared" ca="1" si="357"/>
        <v/>
      </c>
      <c r="DZ84" s="83" t="str">
        <f t="shared" ca="1" si="357"/>
        <v/>
      </c>
      <c r="EA84" s="83" t="str">
        <f t="shared" ca="1" si="357"/>
        <v/>
      </c>
      <c r="EB84" s="83" t="str">
        <f t="shared" ca="1" si="357"/>
        <v/>
      </c>
      <c r="EC84" s="83" t="str">
        <f t="shared" ca="1" si="357"/>
        <v/>
      </c>
      <c r="ED84" s="126" t="str">
        <f ca="1">IFERROR(IF(VLOOKUP(ED$1,$A$7:$C$26,3,0),IF(ISNUMBER(DU84),SUMIFS('Stats Coachs'!$F$3:$F$29,'Stats Coachs'!$C$3:$C$29,VLOOKUP(ED$1,$A$7:$B$26,2,0)),""),""),"")</f>
        <v/>
      </c>
      <c r="EE84" s="83" t="str">
        <f t="shared" ref="EE84:EM97" ca="1" si="358">IFERROR(IF(VLOOKUP(EE$1,$A$7:$C$26,3,0),VLOOKUP($U84,INDIRECT("'"&amp;SUBSTITUTE(VLOOKUP(EE$1,$A$7:$C$26,2,0),"Saison","Stats",1)&amp;"'!$A:$J"),EE$2,0),""),"")</f>
        <v/>
      </c>
      <c r="EF84" s="83" t="str">
        <f t="shared" ca="1" si="358"/>
        <v/>
      </c>
      <c r="EG84" s="83" t="str">
        <f t="shared" ca="1" si="358"/>
        <v/>
      </c>
      <c r="EH84" s="83" t="str">
        <f t="shared" ca="1" si="358"/>
        <v/>
      </c>
      <c r="EI84" s="83" t="str">
        <f t="shared" ca="1" si="358"/>
        <v/>
      </c>
      <c r="EJ84" s="83" t="str">
        <f t="shared" ca="1" si="358"/>
        <v/>
      </c>
      <c r="EK84" s="83" t="str">
        <f t="shared" ca="1" si="358"/>
        <v/>
      </c>
      <c r="EL84" s="83" t="str">
        <f t="shared" ca="1" si="358"/>
        <v/>
      </c>
      <c r="EM84" s="83" t="str">
        <f t="shared" ca="1" si="358"/>
        <v/>
      </c>
      <c r="EN84" s="126" t="str">
        <f ca="1">IFERROR(IF(VLOOKUP(EN$1,$A$7:$C$26,3,0),IF(ISNUMBER(EE84),SUMIFS('Stats Coachs'!$F$3:$F$29,'Stats Coachs'!$C$3:$C$29,VLOOKUP(EN$1,$A$7:$B$26,2,0)),""),""),"")</f>
        <v/>
      </c>
      <c r="EO84" s="83" t="str">
        <f t="shared" ref="EO84:EW97" ca="1" si="359">IFERROR(IF(VLOOKUP(EO$1,$A$7:$C$26,3,0),VLOOKUP($U84,INDIRECT("'"&amp;SUBSTITUTE(VLOOKUP(EO$1,$A$7:$C$26,2,0),"Saison","Stats",1)&amp;"'!$A:$J"),EO$2,0),""),"")</f>
        <v/>
      </c>
      <c r="EP84" s="83" t="str">
        <f t="shared" ca="1" si="359"/>
        <v/>
      </c>
      <c r="EQ84" s="83" t="str">
        <f t="shared" ca="1" si="359"/>
        <v/>
      </c>
      <c r="ER84" s="83" t="str">
        <f t="shared" ca="1" si="359"/>
        <v/>
      </c>
      <c r="ES84" s="83" t="str">
        <f t="shared" ca="1" si="359"/>
        <v/>
      </c>
      <c r="ET84" s="83" t="str">
        <f t="shared" ca="1" si="359"/>
        <v/>
      </c>
      <c r="EU84" s="83" t="str">
        <f t="shared" ca="1" si="359"/>
        <v/>
      </c>
      <c r="EV84" s="83" t="str">
        <f t="shared" ca="1" si="359"/>
        <v/>
      </c>
      <c r="EW84" s="83" t="str">
        <f t="shared" ca="1" si="359"/>
        <v/>
      </c>
      <c r="EX84" s="126" t="str">
        <f ca="1">IFERROR(IF(VLOOKUP(EX$1,$A$7:$C$26,3,0),IF(ISNUMBER(EO84),SUMIFS('Stats Coachs'!$F$3:$F$29,'Stats Coachs'!$C$3:$C$29,VLOOKUP(EX$1,$A$7:$B$26,2,0)),""),""),"")</f>
        <v/>
      </c>
      <c r="EY84" s="83" t="str">
        <f t="shared" ref="EY84:FG97" ca="1" si="360">IFERROR(IF(VLOOKUP(EY$1,$A$7:$C$26,3,0),VLOOKUP($U84,INDIRECT("'"&amp;SUBSTITUTE(VLOOKUP(EY$1,$A$7:$C$26,2,0),"Saison","Stats",1)&amp;"'!$A:$J"),EY$2,0),""),"")</f>
        <v/>
      </c>
      <c r="EZ84" s="83" t="str">
        <f t="shared" ca="1" si="360"/>
        <v/>
      </c>
      <c r="FA84" s="83" t="str">
        <f t="shared" ca="1" si="360"/>
        <v/>
      </c>
      <c r="FB84" s="83" t="str">
        <f t="shared" ca="1" si="360"/>
        <v/>
      </c>
      <c r="FC84" s="83" t="str">
        <f t="shared" ca="1" si="360"/>
        <v/>
      </c>
      <c r="FD84" s="83" t="str">
        <f t="shared" ca="1" si="360"/>
        <v/>
      </c>
      <c r="FE84" s="83" t="str">
        <f t="shared" ca="1" si="360"/>
        <v/>
      </c>
      <c r="FF84" s="83" t="str">
        <f t="shared" ca="1" si="360"/>
        <v/>
      </c>
      <c r="FG84" s="83" t="str">
        <f t="shared" ca="1" si="360"/>
        <v/>
      </c>
      <c r="FH84" s="126" t="str">
        <f ca="1">IFERROR(IF(VLOOKUP(FH$1,$A$7:$C$26,3,0),IF(ISNUMBER(EY84),SUMIFS('Stats Coachs'!$F$3:$F$29,'Stats Coachs'!$C$3:$C$29,VLOOKUP(FH$1,$A$7:$B$26,2,0)),""),""),"")</f>
        <v/>
      </c>
      <c r="FI84" s="83" t="str">
        <f t="shared" ref="FI84:FQ97" ca="1" si="361">IFERROR(IF(VLOOKUP(FI$1,$A$7:$C$26,3,0),VLOOKUP($U84,INDIRECT("'"&amp;SUBSTITUTE(VLOOKUP(FI$1,$A$7:$C$26,2,0),"Saison","Stats",1)&amp;"'!$A:$J"),FI$2,0),""),"")</f>
        <v/>
      </c>
      <c r="FJ84" s="83" t="str">
        <f t="shared" ca="1" si="361"/>
        <v/>
      </c>
      <c r="FK84" s="83" t="str">
        <f t="shared" ca="1" si="361"/>
        <v/>
      </c>
      <c r="FL84" s="83" t="str">
        <f t="shared" ca="1" si="361"/>
        <v/>
      </c>
      <c r="FM84" s="83" t="str">
        <f t="shared" ca="1" si="361"/>
        <v/>
      </c>
      <c r="FN84" s="83" t="str">
        <f t="shared" ca="1" si="361"/>
        <v/>
      </c>
      <c r="FO84" s="83" t="str">
        <f t="shared" ca="1" si="361"/>
        <v/>
      </c>
      <c r="FP84" s="83" t="str">
        <f t="shared" ca="1" si="361"/>
        <v/>
      </c>
      <c r="FQ84" s="83" t="str">
        <f t="shared" ca="1" si="361"/>
        <v/>
      </c>
      <c r="FR84" s="126" t="str">
        <f ca="1">IFERROR(IF(VLOOKUP(FR$1,$A$7:$C$26,3,0),IF(ISNUMBER(FI84),SUMIFS('Stats Coachs'!$F$3:$F$29,'Stats Coachs'!$C$3:$C$29,VLOOKUP(FR$1,$A$7:$B$26,2,0)),""),""),"")</f>
        <v/>
      </c>
      <c r="FS84" s="83" t="str">
        <f t="shared" ref="FS84:GA97" ca="1" si="362">IFERROR(IF(VLOOKUP(FS$1,$A$7:$C$26,3,0),VLOOKUP($U84,INDIRECT("'"&amp;SUBSTITUTE(VLOOKUP(FS$1,$A$7:$C$26,2,0),"Saison","Stats",1)&amp;"'!$A:$J"),FS$2,0),""),"")</f>
        <v/>
      </c>
      <c r="FT84" s="83" t="str">
        <f t="shared" ca="1" si="362"/>
        <v/>
      </c>
      <c r="FU84" s="83" t="str">
        <f t="shared" ca="1" si="362"/>
        <v/>
      </c>
      <c r="FV84" s="83" t="str">
        <f t="shared" ca="1" si="362"/>
        <v/>
      </c>
      <c r="FW84" s="83" t="str">
        <f t="shared" ca="1" si="362"/>
        <v/>
      </c>
      <c r="FX84" s="83" t="str">
        <f t="shared" ca="1" si="362"/>
        <v/>
      </c>
      <c r="FY84" s="83" t="str">
        <f t="shared" ca="1" si="362"/>
        <v/>
      </c>
      <c r="FZ84" s="83" t="str">
        <f t="shared" ca="1" si="362"/>
        <v/>
      </c>
      <c r="GA84" s="83" t="str">
        <f t="shared" ca="1" si="362"/>
        <v/>
      </c>
      <c r="GB84" s="126" t="str">
        <f ca="1">IFERROR(IF(VLOOKUP(GB$1,$A$7:$C$26,3,0),IF(ISNUMBER(FS84),SUMIFS('Stats Coachs'!$F$3:$F$29,'Stats Coachs'!$C$3:$C$29,VLOOKUP(GB$1,$A$7:$B$26,2,0)),""),""),"")</f>
        <v/>
      </c>
      <c r="GC84" s="83" t="str">
        <f t="shared" ref="GC84:GK97" ca="1" si="363">IFERROR(IF(VLOOKUP(GC$1,$A$7:$C$26,3,0),VLOOKUP($U84,INDIRECT("'"&amp;SUBSTITUTE(VLOOKUP(GC$1,$A$7:$C$26,2,0),"Saison","Stats",1)&amp;"'!$A:$J"),GC$2,0),""),"")</f>
        <v/>
      </c>
      <c r="GD84" s="83" t="str">
        <f t="shared" ca="1" si="363"/>
        <v/>
      </c>
      <c r="GE84" s="83" t="str">
        <f t="shared" ca="1" si="363"/>
        <v/>
      </c>
      <c r="GF84" s="83" t="str">
        <f t="shared" ca="1" si="363"/>
        <v/>
      </c>
      <c r="GG84" s="83" t="str">
        <f t="shared" ca="1" si="363"/>
        <v/>
      </c>
      <c r="GH84" s="83" t="str">
        <f t="shared" ca="1" si="363"/>
        <v/>
      </c>
      <c r="GI84" s="83" t="str">
        <f t="shared" ca="1" si="363"/>
        <v/>
      </c>
      <c r="GJ84" s="83" t="str">
        <f t="shared" ca="1" si="363"/>
        <v/>
      </c>
      <c r="GK84" s="83" t="str">
        <f t="shared" ca="1" si="363"/>
        <v/>
      </c>
      <c r="GL84" s="126" t="str">
        <f ca="1">IFERROR(IF(VLOOKUP(GL$1,$A$7:$C$26,3,0),IF(ISNUMBER(GC84),SUMIFS('Stats Coachs'!$F$3:$F$29,'Stats Coachs'!$C$3:$C$29,VLOOKUP(GL$1,$A$7:$B$26,2,0)),""),""),"")</f>
        <v/>
      </c>
      <c r="GM84" s="83" t="str">
        <f t="shared" ref="GM84:GU97" ca="1" si="364">IFERROR(IF(VLOOKUP(GM$1,$A$7:$C$26,3,0),VLOOKUP($U84,INDIRECT("'"&amp;SUBSTITUTE(VLOOKUP(GM$1,$A$7:$C$26,2,0),"Saison","Stats",1)&amp;"'!$A:$J"),GM$2,0),""),"")</f>
        <v/>
      </c>
      <c r="GN84" s="83" t="str">
        <f t="shared" ca="1" si="364"/>
        <v/>
      </c>
      <c r="GO84" s="83" t="str">
        <f t="shared" ca="1" si="364"/>
        <v/>
      </c>
      <c r="GP84" s="83" t="str">
        <f t="shared" ca="1" si="364"/>
        <v/>
      </c>
      <c r="GQ84" s="83" t="str">
        <f t="shared" ca="1" si="364"/>
        <v/>
      </c>
      <c r="GR84" s="83" t="str">
        <f t="shared" ca="1" si="364"/>
        <v/>
      </c>
      <c r="GS84" s="83" t="str">
        <f t="shared" ca="1" si="364"/>
        <v/>
      </c>
      <c r="GT84" s="83" t="str">
        <f t="shared" ca="1" si="364"/>
        <v/>
      </c>
      <c r="GU84" s="83" t="str">
        <f t="shared" ca="1" si="364"/>
        <v/>
      </c>
      <c r="GV84" s="126" t="str">
        <f ca="1">IFERROR(IF(VLOOKUP(GV$1,$A$7:$C$26,3,0),IF(ISNUMBER(GM84),SUMIFS('Stats Coachs'!$F$3:$F$29,'Stats Coachs'!$C$3:$C$29,VLOOKUP(GV$1,$A$7:$B$26,2,0)),""),""),"")</f>
        <v/>
      </c>
      <c r="GW84" s="83" t="str">
        <f t="shared" ref="GW84:HE97" ca="1" si="365">IFERROR(IF(VLOOKUP(GW$1,$A$7:$C$26,3,0),VLOOKUP($U84,INDIRECT("'"&amp;SUBSTITUTE(VLOOKUP(GW$1,$A$7:$C$26,2,0),"Saison","Stats",1)&amp;"'!$A:$J"),GW$2,0),""),"")</f>
        <v/>
      </c>
      <c r="GX84" s="83" t="str">
        <f t="shared" ca="1" si="365"/>
        <v/>
      </c>
      <c r="GY84" s="83" t="str">
        <f t="shared" ca="1" si="365"/>
        <v/>
      </c>
      <c r="GZ84" s="83" t="str">
        <f t="shared" ca="1" si="365"/>
        <v/>
      </c>
      <c r="HA84" s="83" t="str">
        <f t="shared" ca="1" si="365"/>
        <v/>
      </c>
      <c r="HB84" s="83" t="str">
        <f t="shared" ca="1" si="365"/>
        <v/>
      </c>
      <c r="HC84" s="83" t="str">
        <f t="shared" ca="1" si="365"/>
        <v/>
      </c>
      <c r="HD84" s="83" t="str">
        <f t="shared" ca="1" si="365"/>
        <v/>
      </c>
      <c r="HE84" s="83" t="str">
        <f t="shared" ca="1" si="365"/>
        <v/>
      </c>
      <c r="HF84" s="126" t="str">
        <f ca="1">IFERROR(IF(VLOOKUP(HF$1,$A$7:$C$26,3,0),IF(ISNUMBER(GW84),SUMIFS('Stats Coachs'!$F$3:$F$29,'Stats Coachs'!$C$3:$C$29,VLOOKUP(HF$1,$A$7:$B$26,2,0)),""),""),"")</f>
        <v/>
      </c>
      <c r="HG84" s="83" t="str">
        <f t="shared" ref="HG84:HO97" ca="1" si="366">IFERROR(IF(VLOOKUP(HG$1,$A$7:$C$26,3,0),VLOOKUP($U84,INDIRECT("'"&amp;SUBSTITUTE(VLOOKUP(HG$1,$A$7:$C$26,2,0),"Saison","Stats",1)&amp;"'!$A:$J"),HG$2,0),""),"")</f>
        <v/>
      </c>
      <c r="HH84" s="83" t="str">
        <f t="shared" ca="1" si="366"/>
        <v/>
      </c>
      <c r="HI84" s="83" t="str">
        <f t="shared" ca="1" si="366"/>
        <v/>
      </c>
      <c r="HJ84" s="83" t="str">
        <f t="shared" ca="1" si="366"/>
        <v/>
      </c>
      <c r="HK84" s="83" t="str">
        <f t="shared" ca="1" si="366"/>
        <v/>
      </c>
      <c r="HL84" s="83" t="str">
        <f t="shared" ca="1" si="366"/>
        <v/>
      </c>
      <c r="HM84" s="83" t="str">
        <f t="shared" ca="1" si="366"/>
        <v/>
      </c>
      <c r="HN84" s="83" t="str">
        <f t="shared" ca="1" si="366"/>
        <v/>
      </c>
      <c r="HO84" s="83" t="str">
        <f t="shared" ca="1" si="366"/>
        <v/>
      </c>
      <c r="HP84" s="126" t="str">
        <f ca="1">IFERROR(IF(VLOOKUP(HP$1,$A$7:$C$26,3,0),IF(ISNUMBER(HG84),SUMIFS('Stats Coachs'!$F$3:$F$29,'Stats Coachs'!$C$3:$C$29,VLOOKUP(HP$1,$A$7:$B$26,2,0)),""),""),"")</f>
        <v/>
      </c>
      <c r="HQ84" s="83" t="str">
        <f t="shared" ref="HQ84:HY97" ca="1" si="367">IFERROR(IF(VLOOKUP(HQ$1,$A$7:$C$26,3,0),VLOOKUP($U84,INDIRECT("'"&amp;SUBSTITUTE(VLOOKUP(HQ$1,$A$7:$C$26,2,0),"Saison","Stats",1)&amp;"'!$A:$J"),HQ$2,0),""),"")</f>
        <v/>
      </c>
      <c r="HR84" s="83" t="str">
        <f t="shared" ca="1" si="367"/>
        <v/>
      </c>
      <c r="HS84" s="83" t="str">
        <f t="shared" ca="1" si="367"/>
        <v/>
      </c>
      <c r="HT84" s="83" t="str">
        <f t="shared" ca="1" si="367"/>
        <v/>
      </c>
      <c r="HU84" s="83" t="str">
        <f t="shared" ca="1" si="367"/>
        <v/>
      </c>
      <c r="HV84" s="83" t="str">
        <f t="shared" ca="1" si="367"/>
        <v/>
      </c>
      <c r="HW84" s="83" t="str">
        <f t="shared" ca="1" si="367"/>
        <v/>
      </c>
      <c r="HX84" s="83" t="str">
        <f t="shared" ca="1" si="367"/>
        <v/>
      </c>
      <c r="HY84" s="83" t="str">
        <f t="shared" ca="1" si="367"/>
        <v/>
      </c>
      <c r="HZ84" s="126" t="str">
        <f ca="1">IFERROR(IF(VLOOKUP(HZ$1,$A$7:$C$26,3,0),IF(ISNUMBER(HQ84),SUMIFS('Stats Coachs'!$F$3:$F$29,'Stats Coachs'!$C$3:$C$29,VLOOKUP(HZ$1,$A$7:$B$26,2,0)),""),""),"")</f>
        <v/>
      </c>
      <c r="IA84" s="83" t="str">
        <f t="shared" ref="IA84:II98" ca="1" si="368">IFERROR(IF(VLOOKUP(IA$1,$A$7:$C$26,3,0),VLOOKUP($U84,INDIRECT("'"&amp;SUBSTITUTE(VLOOKUP(IA$1,$A$7:$C$26,2,0),"Saison","Stats",1)&amp;"'!$A:$J"),IA$2,0),""),"")</f>
        <v/>
      </c>
      <c r="IB84" s="83" t="str">
        <f t="shared" ca="1" si="368"/>
        <v/>
      </c>
      <c r="IC84" s="83" t="str">
        <f t="shared" ca="1" si="368"/>
        <v/>
      </c>
      <c r="ID84" s="83" t="str">
        <f t="shared" ca="1" si="368"/>
        <v/>
      </c>
      <c r="IE84" s="83" t="str">
        <f t="shared" ca="1" si="368"/>
        <v/>
      </c>
      <c r="IF84" s="83" t="str">
        <f t="shared" ca="1" si="368"/>
        <v/>
      </c>
      <c r="IG84" s="83" t="str">
        <f t="shared" ca="1" si="368"/>
        <v/>
      </c>
      <c r="IH84" s="83" t="str">
        <f t="shared" ca="1" si="368"/>
        <v/>
      </c>
      <c r="II84" s="83" t="str">
        <f t="shared" ca="1" si="368"/>
        <v/>
      </c>
      <c r="IJ84" s="126" t="str">
        <f ca="1">IFERROR(IF(VLOOKUP(IJ$1,$A$7:$C$26,3,0),IF(ISNUMBER(IA84),SUMIFS('Stats Coachs'!$F$3:$F$29,'Stats Coachs'!$C$3:$C$29,VLOOKUP(IJ$1,$A$7:$B$26,2,0)),""),""),"")</f>
        <v/>
      </c>
    </row>
    <row r="85" spans="5:244" x14ac:dyDescent="0.2">
      <c r="E85" s="83">
        <v>82</v>
      </c>
      <c r="F85" s="86" t="str">
        <f t="shared" ca="1" si="347"/>
        <v>Clément</v>
      </c>
      <c r="G85" s="83">
        <f t="shared" ca="1" si="315"/>
        <v>6</v>
      </c>
      <c r="H85" s="83">
        <f t="shared" ca="1" si="315"/>
        <v>4</v>
      </c>
      <c r="I85" s="83">
        <f t="shared" ca="1" si="315"/>
        <v>2</v>
      </c>
      <c r="J85" s="117">
        <f t="shared" ca="1" si="311"/>
        <v>375</v>
      </c>
      <c r="K85" s="87">
        <f t="shared" ca="1" si="316"/>
        <v>62.5</v>
      </c>
      <c r="L85" s="83">
        <f t="shared" ca="1" si="317"/>
        <v>1</v>
      </c>
      <c r="M85" s="83">
        <f t="shared" ca="1" si="317"/>
        <v>0</v>
      </c>
      <c r="N85" s="83">
        <f t="shared" ca="1" si="317"/>
        <v>0</v>
      </c>
      <c r="O85" s="83">
        <f t="shared" ca="1" si="312"/>
        <v>0</v>
      </c>
      <c r="P85" s="114">
        <f t="shared" ca="1" si="318"/>
        <v>1.3729977116704805E-2</v>
      </c>
      <c r="Q85" s="83">
        <f t="shared" ca="1" si="319"/>
        <v>1</v>
      </c>
      <c r="R85" s="114">
        <f t="shared" ca="1" si="320"/>
        <v>0.31578947368421051</v>
      </c>
      <c r="T85" s="88">
        <f ca="1">RANK(V85,$V$4:$V$98,0)+COUNTIFS($V$4:$V85,V85)-1</f>
        <v>30</v>
      </c>
      <c r="U85" s="84" t="str">
        <f>Listes!X85</f>
        <v>Romain</v>
      </c>
      <c r="V85" s="89" cm="1">
        <f t="array" aca="1" ref="V85" ca="1">INDEX($W85:$AG85,$C$2)</f>
        <v>76</v>
      </c>
      <c r="W85" s="83">
        <f t="shared" ca="1" si="321"/>
        <v>76</v>
      </c>
      <c r="X85" s="83">
        <f t="shared" ca="1" si="321"/>
        <v>61</v>
      </c>
      <c r="Y85" s="83">
        <f t="shared" ca="1" si="321"/>
        <v>15</v>
      </c>
      <c r="Z85" s="83">
        <f t="shared" ca="1" si="321"/>
        <v>5310</v>
      </c>
      <c r="AA85" s="90">
        <f t="shared" ca="1" si="313"/>
        <v>69.868421052631575</v>
      </c>
      <c r="AB85" s="83">
        <f t="shared" ca="1" si="322"/>
        <v>1</v>
      </c>
      <c r="AC85" s="83">
        <f t="shared" ca="1" si="322"/>
        <v>4</v>
      </c>
      <c r="AD85" s="83">
        <f t="shared" ca="1" si="322"/>
        <v>1</v>
      </c>
      <c r="AE85" s="83">
        <f t="shared" ca="1" si="322"/>
        <v>0</v>
      </c>
      <c r="AF85" s="116">
        <f t="shared" ca="1" si="314"/>
        <v>0.17391304347826086</v>
      </c>
      <c r="AG85" s="85">
        <f t="shared" ca="1" si="323"/>
        <v>7</v>
      </c>
      <c r="AH85" s="126">
        <f t="shared" ca="1" si="324"/>
        <v>125</v>
      </c>
      <c r="AI85" s="83">
        <f t="shared" ca="1" si="348"/>
        <v>14</v>
      </c>
      <c r="AJ85" s="83">
        <f t="shared" ca="1" si="348"/>
        <v>10</v>
      </c>
      <c r="AK85" s="83">
        <f t="shared" ca="1" si="348"/>
        <v>4</v>
      </c>
      <c r="AL85" s="83">
        <f t="shared" ca="1" si="348"/>
        <v>755</v>
      </c>
      <c r="AM85" s="83">
        <f t="shared" ca="1" si="348"/>
        <v>54</v>
      </c>
      <c r="AN85" s="83">
        <f t="shared" ca="1" si="348"/>
        <v>0</v>
      </c>
      <c r="AO85" s="83">
        <f t="shared" ca="1" si="348"/>
        <v>0</v>
      </c>
      <c r="AP85" s="83">
        <f t="shared" ca="1" si="348"/>
        <v>1</v>
      </c>
      <c r="AQ85" s="83">
        <f t="shared" ca="1" si="348"/>
        <v>0</v>
      </c>
      <c r="AR85" s="126">
        <f ca="1">IFERROR(IF(VLOOKUP(AR$1,$A$6:$C$26,3,0),IF(ISNUMBER(AI85),SUMIFS('Stats Coachs'!$F$2:$F$29,'Stats Coachs'!$C$2:$C$29,VLOOKUP(AR$1,$A$6:$B$26,2,0)),""),""),"")</f>
        <v>20</v>
      </c>
      <c r="AS85" s="83">
        <f t="shared" ca="1" si="349"/>
        <v>14</v>
      </c>
      <c r="AT85" s="83">
        <f t="shared" ca="1" si="349"/>
        <v>11</v>
      </c>
      <c r="AU85" s="83">
        <f t="shared" ca="1" si="349"/>
        <v>3</v>
      </c>
      <c r="AV85" s="83">
        <f t="shared" ca="1" si="349"/>
        <v>995</v>
      </c>
      <c r="AW85" s="83">
        <f t="shared" ca="1" si="349"/>
        <v>71</v>
      </c>
      <c r="AX85" s="83">
        <f t="shared" ca="1" si="349"/>
        <v>0</v>
      </c>
      <c r="AY85" s="83">
        <f t="shared" ca="1" si="349"/>
        <v>0</v>
      </c>
      <c r="AZ85" s="83">
        <f t="shared" ca="1" si="349"/>
        <v>0</v>
      </c>
      <c r="BA85" s="83">
        <f t="shared" ca="1" si="349"/>
        <v>0</v>
      </c>
      <c r="BB85" s="126">
        <f ca="1">IFERROR(IF(VLOOKUP(BB$1,$A$7:$C$26,3,0),IF(ISNUMBER(AS85),SUMIFS('Stats Coachs'!$F$3:$F$29,'Stats Coachs'!$C$3:$C$29,VLOOKUP(BB$1,$A$7:$B$26,2,0)),""),""),"")</f>
        <v>25</v>
      </c>
      <c r="BC85" s="83">
        <f t="shared" ca="1" si="350"/>
        <v>7</v>
      </c>
      <c r="BD85" s="83">
        <f t="shared" ca="1" si="350"/>
        <v>6</v>
      </c>
      <c r="BE85" s="83">
        <f t="shared" ca="1" si="350"/>
        <v>1</v>
      </c>
      <c r="BF85" s="83">
        <f t="shared" ca="1" si="350"/>
        <v>555</v>
      </c>
      <c r="BG85" s="83">
        <f t="shared" ca="1" si="350"/>
        <v>79.285714285714292</v>
      </c>
      <c r="BH85" s="83">
        <f t="shared" ca="1" si="350"/>
        <v>0</v>
      </c>
      <c r="BI85" s="83">
        <f t="shared" ca="1" si="350"/>
        <v>0</v>
      </c>
      <c r="BJ85" s="83">
        <f t="shared" ca="1" si="350"/>
        <v>0</v>
      </c>
      <c r="BK85" s="83">
        <f t="shared" ca="1" si="350"/>
        <v>0</v>
      </c>
      <c r="BL85" s="126">
        <f ca="1">IFERROR(IF(VLOOKUP(BL$1,$A$7:$C$26,3,0),IF(ISNUMBER(BC85),SUMIFS('Stats Coachs'!$F$3:$F$29,'Stats Coachs'!$C$3:$C$29,VLOOKUP(BL$1,$A$7:$B$26,2,0)),""),""),"")</f>
        <v>22</v>
      </c>
      <c r="BM85" s="83">
        <f t="shared" ca="1" si="351"/>
        <v>17</v>
      </c>
      <c r="BN85" s="83">
        <f t="shared" ca="1" si="351"/>
        <v>14</v>
      </c>
      <c r="BO85" s="83">
        <f t="shared" ca="1" si="351"/>
        <v>3</v>
      </c>
      <c r="BP85" s="83">
        <f t="shared" ca="1" si="351"/>
        <v>1305</v>
      </c>
      <c r="BQ85" s="83">
        <f t="shared" ca="1" si="351"/>
        <v>77</v>
      </c>
      <c r="BR85" s="83">
        <f t="shared" ca="1" si="351"/>
        <v>0</v>
      </c>
      <c r="BS85" s="83">
        <f t="shared" ca="1" si="351"/>
        <v>1</v>
      </c>
      <c r="BT85" s="83">
        <f t="shared" ca="1" si="351"/>
        <v>0</v>
      </c>
      <c r="BU85" s="83">
        <f t="shared" ca="1" si="351"/>
        <v>0</v>
      </c>
      <c r="BV85" s="126">
        <f ca="1">IFERROR(IF(VLOOKUP(BV$1,$A$7:$C$26,3,0),IF(ISNUMBER(BM85),SUMIFS('Stats Coachs'!$F$3:$F$29,'Stats Coachs'!$C$3:$C$29,VLOOKUP(BV$1,$A$7:$B$26,2,0)),""),""),"")</f>
        <v>21</v>
      </c>
      <c r="BW85" s="83">
        <f t="shared" ca="1" si="352"/>
        <v>10</v>
      </c>
      <c r="BX85" s="83">
        <f t="shared" ca="1" si="352"/>
        <v>7</v>
      </c>
      <c r="BY85" s="83">
        <f t="shared" ca="1" si="352"/>
        <v>3</v>
      </c>
      <c r="BZ85" s="83">
        <f t="shared" ca="1" si="352"/>
        <v>695</v>
      </c>
      <c r="CA85" s="83">
        <f t="shared" ca="1" si="352"/>
        <v>69.5</v>
      </c>
      <c r="CB85" s="83">
        <f t="shared" ca="1" si="352"/>
        <v>1</v>
      </c>
      <c r="CC85" s="83">
        <f t="shared" ca="1" si="352"/>
        <v>0</v>
      </c>
      <c r="CD85" s="83">
        <f t="shared" ca="1" si="352"/>
        <v>0</v>
      </c>
      <c r="CE85" s="83">
        <f t="shared" ca="1" si="352"/>
        <v>0</v>
      </c>
      <c r="CF85" s="126">
        <f ca="1">IFERROR(IF(VLOOKUP(CF$1,$A$7:$C$26,3,0),IF(ISNUMBER(BW85),SUMIFS('Stats Coachs'!$F$3:$F$29,'Stats Coachs'!$C$3:$C$29,VLOOKUP(CF$1,$A$7:$B$26,2,0)),""),""),"")</f>
        <v>19</v>
      </c>
      <c r="CG85" s="83">
        <f t="shared" ca="1" si="353"/>
        <v>3</v>
      </c>
      <c r="CH85" s="83">
        <f t="shared" ca="1" si="353"/>
        <v>3</v>
      </c>
      <c r="CI85" s="83">
        <f t="shared" ca="1" si="353"/>
        <v>0</v>
      </c>
      <c r="CJ85" s="83">
        <f t="shared" ca="1" si="353"/>
        <v>225</v>
      </c>
      <c r="CK85" s="83">
        <f t="shared" ca="1" si="353"/>
        <v>75</v>
      </c>
      <c r="CL85" s="83">
        <f t="shared" ca="1" si="353"/>
        <v>0</v>
      </c>
      <c r="CM85" s="83">
        <f t="shared" ca="1" si="353"/>
        <v>0</v>
      </c>
      <c r="CN85" s="83">
        <f t="shared" ca="1" si="353"/>
        <v>0</v>
      </c>
      <c r="CO85" s="83">
        <f t="shared" ca="1" si="353"/>
        <v>0</v>
      </c>
      <c r="CP85" s="126">
        <f ca="1">IFERROR(IF(VLOOKUP(CP$1,$A$7:$C$26,3,0),IF(ISNUMBER(CG85),SUMIFS('Stats Coachs'!$F$3:$F$29,'Stats Coachs'!$C$3:$C$29,VLOOKUP(CP$1,$A$7:$B$26,2,0)),""),""),"")</f>
        <v>5</v>
      </c>
      <c r="CQ85" s="83">
        <f t="shared" ca="1" si="354"/>
        <v>11</v>
      </c>
      <c r="CR85" s="83">
        <f t="shared" ca="1" si="354"/>
        <v>10</v>
      </c>
      <c r="CS85" s="83">
        <f t="shared" ca="1" si="354"/>
        <v>1</v>
      </c>
      <c r="CT85" s="83">
        <f t="shared" ca="1" si="354"/>
        <v>780</v>
      </c>
      <c r="CU85" s="83">
        <f t="shared" ca="1" si="354"/>
        <v>71</v>
      </c>
      <c r="CV85" s="83">
        <f t="shared" ca="1" si="354"/>
        <v>0</v>
      </c>
      <c r="CW85" s="83">
        <f t="shared" ca="1" si="354"/>
        <v>3</v>
      </c>
      <c r="CX85" s="83">
        <f t="shared" ca="1" si="354"/>
        <v>0</v>
      </c>
      <c r="CY85" s="83">
        <f t="shared" ca="1" si="354"/>
        <v>0</v>
      </c>
      <c r="CZ85" s="126">
        <f ca="1">IFERROR(IF(VLOOKUP(CZ$1,$A$7:$C$26,3,0),IF(ISNUMBER(CQ85),SUMIFS('Stats Coachs'!$F$3:$F$29,'Stats Coachs'!$C$3:$C$29,VLOOKUP(CZ$1,$A$7:$B$26,2,0)),""),""),"")</f>
        <v>13</v>
      </c>
      <c r="DA85" s="83" t="str">
        <f t="shared" ca="1" si="355"/>
        <v/>
      </c>
      <c r="DB85" s="83" t="str">
        <f t="shared" ca="1" si="355"/>
        <v/>
      </c>
      <c r="DC85" s="83" t="str">
        <f t="shared" ca="1" si="355"/>
        <v/>
      </c>
      <c r="DD85" s="83" t="str">
        <f t="shared" ca="1" si="355"/>
        <v/>
      </c>
      <c r="DE85" s="83" t="str">
        <f t="shared" ca="1" si="355"/>
        <v/>
      </c>
      <c r="DF85" s="83" t="str">
        <f t="shared" ca="1" si="355"/>
        <v/>
      </c>
      <c r="DG85" s="83" t="str">
        <f t="shared" ca="1" si="355"/>
        <v/>
      </c>
      <c r="DH85" s="83" t="str">
        <f t="shared" ca="1" si="355"/>
        <v/>
      </c>
      <c r="DI85" s="83" t="str">
        <f t="shared" ca="1" si="355"/>
        <v/>
      </c>
      <c r="DJ85" s="126" t="str">
        <f ca="1">IFERROR(IF(VLOOKUP(DJ$1,$A$7:$C$26,3,0),IF(ISNUMBER(DA85),SUMIFS('Stats Coachs'!$F$3:$F$29,'Stats Coachs'!$C$3:$C$29,VLOOKUP(DJ$1,$A$7:$B$26,2,0)),""),""),"")</f>
        <v/>
      </c>
      <c r="DK85" s="83" t="str">
        <f t="shared" ca="1" si="356"/>
        <v/>
      </c>
      <c r="DL85" s="83" t="str">
        <f t="shared" ca="1" si="356"/>
        <v/>
      </c>
      <c r="DM85" s="83" t="str">
        <f t="shared" ca="1" si="356"/>
        <v/>
      </c>
      <c r="DN85" s="83" t="str">
        <f t="shared" ca="1" si="356"/>
        <v/>
      </c>
      <c r="DO85" s="83" t="str">
        <f t="shared" ca="1" si="356"/>
        <v/>
      </c>
      <c r="DP85" s="83" t="str">
        <f t="shared" ca="1" si="356"/>
        <v/>
      </c>
      <c r="DQ85" s="83" t="str">
        <f t="shared" ca="1" si="356"/>
        <v/>
      </c>
      <c r="DR85" s="83" t="str">
        <f t="shared" ca="1" si="356"/>
        <v/>
      </c>
      <c r="DS85" s="83" t="str">
        <f t="shared" ca="1" si="356"/>
        <v/>
      </c>
      <c r="DT85" s="126" t="str">
        <f ca="1">IFERROR(IF(VLOOKUP(DT$1,$A$7:$C$26,3,0),IF(ISNUMBER(DK85),SUMIFS('Stats Coachs'!$F$3:$F$29,'Stats Coachs'!$C$3:$C$29,VLOOKUP(DT$1,$A$7:$B$26,2,0)),""),""),"")</f>
        <v/>
      </c>
      <c r="DU85" s="83" t="str">
        <f t="shared" ca="1" si="357"/>
        <v/>
      </c>
      <c r="DV85" s="83" t="str">
        <f t="shared" ca="1" si="357"/>
        <v/>
      </c>
      <c r="DW85" s="83" t="str">
        <f t="shared" ca="1" si="357"/>
        <v/>
      </c>
      <c r="DX85" s="83" t="str">
        <f t="shared" ca="1" si="357"/>
        <v/>
      </c>
      <c r="DY85" s="83" t="str">
        <f t="shared" ca="1" si="357"/>
        <v/>
      </c>
      <c r="DZ85" s="83" t="str">
        <f t="shared" ca="1" si="357"/>
        <v/>
      </c>
      <c r="EA85" s="83" t="str">
        <f t="shared" ca="1" si="357"/>
        <v/>
      </c>
      <c r="EB85" s="83" t="str">
        <f t="shared" ca="1" si="357"/>
        <v/>
      </c>
      <c r="EC85" s="83" t="str">
        <f t="shared" ca="1" si="357"/>
        <v/>
      </c>
      <c r="ED85" s="126" t="str">
        <f ca="1">IFERROR(IF(VLOOKUP(ED$1,$A$7:$C$26,3,0),IF(ISNUMBER(DU85),SUMIFS('Stats Coachs'!$F$3:$F$29,'Stats Coachs'!$C$3:$C$29,VLOOKUP(ED$1,$A$7:$B$26,2,0)),""),""),"")</f>
        <v/>
      </c>
      <c r="EE85" s="83" t="str">
        <f t="shared" ca="1" si="358"/>
        <v/>
      </c>
      <c r="EF85" s="83" t="str">
        <f t="shared" ca="1" si="358"/>
        <v/>
      </c>
      <c r="EG85" s="83" t="str">
        <f t="shared" ca="1" si="358"/>
        <v/>
      </c>
      <c r="EH85" s="83" t="str">
        <f t="shared" ca="1" si="358"/>
        <v/>
      </c>
      <c r="EI85" s="83" t="str">
        <f t="shared" ca="1" si="358"/>
        <v/>
      </c>
      <c r="EJ85" s="83" t="str">
        <f t="shared" ca="1" si="358"/>
        <v/>
      </c>
      <c r="EK85" s="83" t="str">
        <f t="shared" ca="1" si="358"/>
        <v/>
      </c>
      <c r="EL85" s="83" t="str">
        <f t="shared" ca="1" si="358"/>
        <v/>
      </c>
      <c r="EM85" s="83" t="str">
        <f t="shared" ca="1" si="358"/>
        <v/>
      </c>
      <c r="EN85" s="126" t="str">
        <f ca="1">IFERROR(IF(VLOOKUP(EN$1,$A$7:$C$26,3,0),IF(ISNUMBER(EE85),SUMIFS('Stats Coachs'!$F$3:$F$29,'Stats Coachs'!$C$3:$C$29,VLOOKUP(EN$1,$A$7:$B$26,2,0)),""),""),"")</f>
        <v/>
      </c>
      <c r="EO85" s="83" t="str">
        <f t="shared" ca="1" si="359"/>
        <v/>
      </c>
      <c r="EP85" s="83" t="str">
        <f t="shared" ca="1" si="359"/>
        <v/>
      </c>
      <c r="EQ85" s="83" t="str">
        <f t="shared" ca="1" si="359"/>
        <v/>
      </c>
      <c r="ER85" s="83" t="str">
        <f t="shared" ca="1" si="359"/>
        <v/>
      </c>
      <c r="ES85" s="83" t="str">
        <f t="shared" ca="1" si="359"/>
        <v/>
      </c>
      <c r="ET85" s="83" t="str">
        <f t="shared" ca="1" si="359"/>
        <v/>
      </c>
      <c r="EU85" s="83" t="str">
        <f t="shared" ca="1" si="359"/>
        <v/>
      </c>
      <c r="EV85" s="83" t="str">
        <f t="shared" ca="1" si="359"/>
        <v/>
      </c>
      <c r="EW85" s="83" t="str">
        <f t="shared" ca="1" si="359"/>
        <v/>
      </c>
      <c r="EX85" s="126" t="str">
        <f ca="1">IFERROR(IF(VLOOKUP(EX$1,$A$7:$C$26,3,0),IF(ISNUMBER(EO85),SUMIFS('Stats Coachs'!$F$3:$F$29,'Stats Coachs'!$C$3:$C$29,VLOOKUP(EX$1,$A$7:$B$26,2,0)),""),""),"")</f>
        <v/>
      </c>
      <c r="EY85" s="83" t="str">
        <f t="shared" ca="1" si="360"/>
        <v/>
      </c>
      <c r="EZ85" s="83" t="str">
        <f t="shared" ca="1" si="360"/>
        <v/>
      </c>
      <c r="FA85" s="83" t="str">
        <f t="shared" ca="1" si="360"/>
        <v/>
      </c>
      <c r="FB85" s="83" t="str">
        <f t="shared" ca="1" si="360"/>
        <v/>
      </c>
      <c r="FC85" s="83" t="str">
        <f t="shared" ca="1" si="360"/>
        <v/>
      </c>
      <c r="FD85" s="83" t="str">
        <f t="shared" ca="1" si="360"/>
        <v/>
      </c>
      <c r="FE85" s="83" t="str">
        <f t="shared" ca="1" si="360"/>
        <v/>
      </c>
      <c r="FF85" s="83" t="str">
        <f t="shared" ca="1" si="360"/>
        <v/>
      </c>
      <c r="FG85" s="83" t="str">
        <f t="shared" ca="1" si="360"/>
        <v/>
      </c>
      <c r="FH85" s="126" t="str">
        <f ca="1">IFERROR(IF(VLOOKUP(FH$1,$A$7:$C$26,3,0),IF(ISNUMBER(EY85),SUMIFS('Stats Coachs'!$F$3:$F$29,'Stats Coachs'!$C$3:$C$29,VLOOKUP(FH$1,$A$7:$B$26,2,0)),""),""),"")</f>
        <v/>
      </c>
      <c r="FI85" s="83" t="str">
        <f t="shared" ca="1" si="361"/>
        <v/>
      </c>
      <c r="FJ85" s="83" t="str">
        <f t="shared" ca="1" si="361"/>
        <v/>
      </c>
      <c r="FK85" s="83" t="str">
        <f t="shared" ca="1" si="361"/>
        <v/>
      </c>
      <c r="FL85" s="83" t="str">
        <f t="shared" ca="1" si="361"/>
        <v/>
      </c>
      <c r="FM85" s="83" t="str">
        <f t="shared" ca="1" si="361"/>
        <v/>
      </c>
      <c r="FN85" s="83" t="str">
        <f t="shared" ca="1" si="361"/>
        <v/>
      </c>
      <c r="FO85" s="83" t="str">
        <f t="shared" ca="1" si="361"/>
        <v/>
      </c>
      <c r="FP85" s="83" t="str">
        <f t="shared" ca="1" si="361"/>
        <v/>
      </c>
      <c r="FQ85" s="83" t="str">
        <f t="shared" ca="1" si="361"/>
        <v/>
      </c>
      <c r="FR85" s="126" t="str">
        <f ca="1">IFERROR(IF(VLOOKUP(FR$1,$A$7:$C$26,3,0),IF(ISNUMBER(FI85),SUMIFS('Stats Coachs'!$F$3:$F$29,'Stats Coachs'!$C$3:$C$29,VLOOKUP(FR$1,$A$7:$B$26,2,0)),""),""),"")</f>
        <v/>
      </c>
      <c r="FS85" s="83" t="str">
        <f t="shared" ca="1" si="362"/>
        <v/>
      </c>
      <c r="FT85" s="83" t="str">
        <f t="shared" ca="1" si="362"/>
        <v/>
      </c>
      <c r="FU85" s="83" t="str">
        <f t="shared" ca="1" si="362"/>
        <v/>
      </c>
      <c r="FV85" s="83" t="str">
        <f t="shared" ca="1" si="362"/>
        <v/>
      </c>
      <c r="FW85" s="83" t="str">
        <f t="shared" ca="1" si="362"/>
        <v/>
      </c>
      <c r="FX85" s="83" t="str">
        <f t="shared" ca="1" si="362"/>
        <v/>
      </c>
      <c r="FY85" s="83" t="str">
        <f t="shared" ca="1" si="362"/>
        <v/>
      </c>
      <c r="FZ85" s="83" t="str">
        <f t="shared" ca="1" si="362"/>
        <v/>
      </c>
      <c r="GA85" s="83" t="str">
        <f t="shared" ca="1" si="362"/>
        <v/>
      </c>
      <c r="GB85" s="126" t="str">
        <f ca="1">IFERROR(IF(VLOOKUP(GB$1,$A$7:$C$26,3,0),IF(ISNUMBER(FS85),SUMIFS('Stats Coachs'!$F$3:$F$29,'Stats Coachs'!$C$3:$C$29,VLOOKUP(GB$1,$A$7:$B$26,2,0)),""),""),"")</f>
        <v/>
      </c>
      <c r="GC85" s="83" t="str">
        <f t="shared" ca="1" si="363"/>
        <v/>
      </c>
      <c r="GD85" s="83" t="str">
        <f t="shared" ca="1" si="363"/>
        <v/>
      </c>
      <c r="GE85" s="83" t="str">
        <f t="shared" ca="1" si="363"/>
        <v/>
      </c>
      <c r="GF85" s="83" t="str">
        <f t="shared" ca="1" si="363"/>
        <v/>
      </c>
      <c r="GG85" s="83" t="str">
        <f t="shared" ca="1" si="363"/>
        <v/>
      </c>
      <c r="GH85" s="83" t="str">
        <f t="shared" ca="1" si="363"/>
        <v/>
      </c>
      <c r="GI85" s="83" t="str">
        <f t="shared" ca="1" si="363"/>
        <v/>
      </c>
      <c r="GJ85" s="83" t="str">
        <f t="shared" ca="1" si="363"/>
        <v/>
      </c>
      <c r="GK85" s="83" t="str">
        <f t="shared" ca="1" si="363"/>
        <v/>
      </c>
      <c r="GL85" s="126" t="str">
        <f ca="1">IFERROR(IF(VLOOKUP(GL$1,$A$7:$C$26,3,0),IF(ISNUMBER(GC85),SUMIFS('Stats Coachs'!$F$3:$F$29,'Stats Coachs'!$C$3:$C$29,VLOOKUP(GL$1,$A$7:$B$26,2,0)),""),""),"")</f>
        <v/>
      </c>
      <c r="GM85" s="83" t="str">
        <f t="shared" ca="1" si="364"/>
        <v/>
      </c>
      <c r="GN85" s="83" t="str">
        <f t="shared" ca="1" si="364"/>
        <v/>
      </c>
      <c r="GO85" s="83" t="str">
        <f t="shared" ca="1" si="364"/>
        <v/>
      </c>
      <c r="GP85" s="83" t="str">
        <f t="shared" ca="1" si="364"/>
        <v/>
      </c>
      <c r="GQ85" s="83" t="str">
        <f t="shared" ca="1" si="364"/>
        <v/>
      </c>
      <c r="GR85" s="83" t="str">
        <f t="shared" ca="1" si="364"/>
        <v/>
      </c>
      <c r="GS85" s="83" t="str">
        <f t="shared" ca="1" si="364"/>
        <v/>
      </c>
      <c r="GT85" s="83" t="str">
        <f t="shared" ca="1" si="364"/>
        <v/>
      </c>
      <c r="GU85" s="83" t="str">
        <f t="shared" ca="1" si="364"/>
        <v/>
      </c>
      <c r="GV85" s="126" t="str">
        <f ca="1">IFERROR(IF(VLOOKUP(GV$1,$A$7:$C$26,3,0),IF(ISNUMBER(GM85),SUMIFS('Stats Coachs'!$F$3:$F$29,'Stats Coachs'!$C$3:$C$29,VLOOKUP(GV$1,$A$7:$B$26,2,0)),""),""),"")</f>
        <v/>
      </c>
      <c r="GW85" s="83" t="str">
        <f t="shared" ca="1" si="365"/>
        <v/>
      </c>
      <c r="GX85" s="83" t="str">
        <f t="shared" ca="1" si="365"/>
        <v/>
      </c>
      <c r="GY85" s="83" t="str">
        <f t="shared" ca="1" si="365"/>
        <v/>
      </c>
      <c r="GZ85" s="83" t="str">
        <f t="shared" ca="1" si="365"/>
        <v/>
      </c>
      <c r="HA85" s="83" t="str">
        <f t="shared" ca="1" si="365"/>
        <v/>
      </c>
      <c r="HB85" s="83" t="str">
        <f t="shared" ca="1" si="365"/>
        <v/>
      </c>
      <c r="HC85" s="83" t="str">
        <f t="shared" ca="1" si="365"/>
        <v/>
      </c>
      <c r="HD85" s="83" t="str">
        <f t="shared" ca="1" si="365"/>
        <v/>
      </c>
      <c r="HE85" s="83" t="str">
        <f t="shared" ca="1" si="365"/>
        <v/>
      </c>
      <c r="HF85" s="126" t="str">
        <f ca="1">IFERROR(IF(VLOOKUP(HF$1,$A$7:$C$26,3,0),IF(ISNUMBER(GW85),SUMIFS('Stats Coachs'!$F$3:$F$29,'Stats Coachs'!$C$3:$C$29,VLOOKUP(HF$1,$A$7:$B$26,2,0)),""),""),"")</f>
        <v/>
      </c>
      <c r="HG85" s="83" t="str">
        <f t="shared" ca="1" si="366"/>
        <v/>
      </c>
      <c r="HH85" s="83" t="str">
        <f t="shared" ca="1" si="366"/>
        <v/>
      </c>
      <c r="HI85" s="83" t="str">
        <f t="shared" ca="1" si="366"/>
        <v/>
      </c>
      <c r="HJ85" s="83" t="str">
        <f t="shared" ca="1" si="366"/>
        <v/>
      </c>
      <c r="HK85" s="83" t="str">
        <f t="shared" ca="1" si="366"/>
        <v/>
      </c>
      <c r="HL85" s="83" t="str">
        <f t="shared" ca="1" si="366"/>
        <v/>
      </c>
      <c r="HM85" s="83" t="str">
        <f t="shared" ca="1" si="366"/>
        <v/>
      </c>
      <c r="HN85" s="83" t="str">
        <f t="shared" ca="1" si="366"/>
        <v/>
      </c>
      <c r="HO85" s="83" t="str">
        <f t="shared" ca="1" si="366"/>
        <v/>
      </c>
      <c r="HP85" s="126" t="str">
        <f ca="1">IFERROR(IF(VLOOKUP(HP$1,$A$7:$C$26,3,0),IF(ISNUMBER(HG85),SUMIFS('Stats Coachs'!$F$3:$F$29,'Stats Coachs'!$C$3:$C$29,VLOOKUP(HP$1,$A$7:$B$26,2,0)),""),""),"")</f>
        <v/>
      </c>
      <c r="HQ85" s="83" t="str">
        <f t="shared" ca="1" si="367"/>
        <v/>
      </c>
      <c r="HR85" s="83" t="str">
        <f t="shared" ca="1" si="367"/>
        <v/>
      </c>
      <c r="HS85" s="83" t="str">
        <f t="shared" ca="1" si="367"/>
        <v/>
      </c>
      <c r="HT85" s="83" t="str">
        <f t="shared" ca="1" si="367"/>
        <v/>
      </c>
      <c r="HU85" s="83" t="str">
        <f t="shared" ca="1" si="367"/>
        <v/>
      </c>
      <c r="HV85" s="83" t="str">
        <f t="shared" ca="1" si="367"/>
        <v/>
      </c>
      <c r="HW85" s="83" t="str">
        <f t="shared" ca="1" si="367"/>
        <v/>
      </c>
      <c r="HX85" s="83" t="str">
        <f t="shared" ca="1" si="367"/>
        <v/>
      </c>
      <c r="HY85" s="83" t="str">
        <f t="shared" ca="1" si="367"/>
        <v/>
      </c>
      <c r="HZ85" s="126" t="str">
        <f ca="1">IFERROR(IF(VLOOKUP(HZ$1,$A$7:$C$26,3,0),IF(ISNUMBER(HQ85),SUMIFS('Stats Coachs'!$F$3:$F$29,'Stats Coachs'!$C$3:$C$29,VLOOKUP(HZ$1,$A$7:$B$26,2,0)),""),""),"")</f>
        <v/>
      </c>
      <c r="IA85" s="83" t="str">
        <f t="shared" ca="1" si="368"/>
        <v/>
      </c>
      <c r="IB85" s="83" t="str">
        <f t="shared" ca="1" si="368"/>
        <v/>
      </c>
      <c r="IC85" s="83" t="str">
        <f t="shared" ca="1" si="368"/>
        <v/>
      </c>
      <c r="ID85" s="83" t="str">
        <f t="shared" ca="1" si="368"/>
        <v/>
      </c>
      <c r="IE85" s="83" t="str">
        <f t="shared" ca="1" si="368"/>
        <v/>
      </c>
      <c r="IF85" s="83" t="str">
        <f t="shared" ca="1" si="368"/>
        <v/>
      </c>
      <c r="IG85" s="83" t="str">
        <f t="shared" ca="1" si="368"/>
        <v/>
      </c>
      <c r="IH85" s="83" t="str">
        <f t="shared" ca="1" si="368"/>
        <v/>
      </c>
      <c r="II85" s="83" t="str">
        <f t="shared" ca="1" si="368"/>
        <v/>
      </c>
      <c r="IJ85" s="126" t="str">
        <f ca="1">IFERROR(IF(VLOOKUP(IJ$1,$A$7:$C$26,3,0),IF(ISNUMBER(IA85),SUMIFS('Stats Coachs'!$F$3:$F$29,'Stats Coachs'!$C$3:$C$29,VLOOKUP(IJ$1,$A$7:$B$26,2,0)),""),""),"")</f>
        <v/>
      </c>
    </row>
    <row r="86" spans="5:244" x14ac:dyDescent="0.2">
      <c r="E86" s="83">
        <v>83</v>
      </c>
      <c r="F86" s="86" t="str">
        <f t="shared" ca="1" si="347"/>
        <v>Fab</v>
      </c>
      <c r="G86" s="83">
        <f t="shared" ca="1" si="315"/>
        <v>5</v>
      </c>
      <c r="H86" s="83">
        <f t="shared" ca="1" si="315"/>
        <v>4</v>
      </c>
      <c r="I86" s="83">
        <f t="shared" ca="1" si="315"/>
        <v>1</v>
      </c>
      <c r="J86" s="117">
        <f t="shared" ca="1" si="311"/>
        <v>340</v>
      </c>
      <c r="K86" s="87">
        <f t="shared" ca="1" si="316"/>
        <v>68</v>
      </c>
      <c r="L86" s="83">
        <f t="shared" ca="1" si="317"/>
        <v>0</v>
      </c>
      <c r="M86" s="83">
        <f t="shared" ca="1" si="317"/>
        <v>0</v>
      </c>
      <c r="N86" s="83">
        <f t="shared" ca="1" si="317"/>
        <v>0</v>
      </c>
      <c r="O86" s="83">
        <f t="shared" ca="1" si="312"/>
        <v>0</v>
      </c>
      <c r="P86" s="114">
        <f t="shared" ca="1" si="318"/>
        <v>1.1441647597254004E-2</v>
      </c>
      <c r="Q86" s="83">
        <f t="shared" ca="1" si="319"/>
        <v>1</v>
      </c>
      <c r="R86" s="114">
        <f t="shared" ca="1" si="320"/>
        <v>0.27777777777777779</v>
      </c>
      <c r="T86" s="88">
        <f ca="1">RANK(V86,$V$4:$V$98,0)+COUNTIFS($V$4:$V86,V86)-1</f>
        <v>2</v>
      </c>
      <c r="U86" s="84" t="str">
        <f>Listes!X86</f>
        <v>Seb</v>
      </c>
      <c r="V86" s="89" cm="1">
        <f t="array" aca="1" ref="V86" ca="1">INDEX($W86:$AG86,$C$2)</f>
        <v>305</v>
      </c>
      <c r="W86" s="83">
        <f t="shared" ca="1" si="321"/>
        <v>305</v>
      </c>
      <c r="X86" s="83">
        <f t="shared" ca="1" si="321"/>
        <v>223</v>
      </c>
      <c r="Y86" s="83">
        <f t="shared" ca="1" si="321"/>
        <v>82</v>
      </c>
      <c r="Z86" s="83">
        <f t="shared" ca="1" si="321"/>
        <v>18390</v>
      </c>
      <c r="AA86" s="90">
        <f t="shared" ca="1" si="313"/>
        <v>60.295081967213115</v>
      </c>
      <c r="AB86" s="83">
        <f t="shared" ca="1" si="322"/>
        <v>110</v>
      </c>
      <c r="AC86" s="83">
        <f t="shared" ca="1" si="322"/>
        <v>35</v>
      </c>
      <c r="AD86" s="83">
        <f t="shared" ca="1" si="322"/>
        <v>29</v>
      </c>
      <c r="AE86" s="83">
        <f t="shared" ca="1" si="322"/>
        <v>0</v>
      </c>
      <c r="AF86" s="116">
        <f t="shared" ca="1" si="314"/>
        <v>0.69794050343249425</v>
      </c>
      <c r="AG86" s="85">
        <f t="shared" ca="1" si="323"/>
        <v>21</v>
      </c>
      <c r="AH86" s="126">
        <f t="shared" ca="1" si="324"/>
        <v>437</v>
      </c>
      <c r="AI86" s="83">
        <f t="shared" ca="1" si="348"/>
        <v>12</v>
      </c>
      <c r="AJ86" s="83">
        <f t="shared" ca="1" si="348"/>
        <v>1</v>
      </c>
      <c r="AK86" s="83">
        <f t="shared" ca="1" si="348"/>
        <v>11</v>
      </c>
      <c r="AL86" s="83">
        <f t="shared" ca="1" si="348"/>
        <v>400</v>
      </c>
      <c r="AM86" s="83" t="str">
        <f t="shared" ca="1" si="348"/>
        <v>33.5</v>
      </c>
      <c r="AN86" s="83">
        <f t="shared" ca="1" si="348"/>
        <v>0</v>
      </c>
      <c r="AO86" s="83">
        <f t="shared" ca="1" si="348"/>
        <v>0</v>
      </c>
      <c r="AP86" s="83">
        <f t="shared" ca="1" si="348"/>
        <v>1</v>
      </c>
      <c r="AQ86" s="83">
        <f t="shared" ca="1" si="348"/>
        <v>0</v>
      </c>
      <c r="AR86" s="126">
        <f ca="1">IFERROR(IF(VLOOKUP(AR$1,$A$6:$C$26,3,0),IF(ISNUMBER(AI86),SUMIFS('Stats Coachs'!$F$2:$F$29,'Stats Coachs'!$C$2:$C$29,VLOOKUP(AR$1,$A$6:$B$26,2,0)),""),""),"")</f>
        <v>20</v>
      </c>
      <c r="AS86" s="83">
        <f t="shared" ca="1" si="349"/>
        <v>13</v>
      </c>
      <c r="AT86" s="83">
        <f t="shared" ca="1" si="349"/>
        <v>0</v>
      </c>
      <c r="AU86" s="83">
        <f t="shared" ca="1" si="349"/>
        <v>13</v>
      </c>
      <c r="AV86" s="83">
        <f t="shared" ca="1" si="349"/>
        <v>405</v>
      </c>
      <c r="AW86" s="83">
        <f t="shared" ca="1" si="349"/>
        <v>31</v>
      </c>
      <c r="AX86" s="83">
        <f t="shared" ca="1" si="349"/>
        <v>6</v>
      </c>
      <c r="AY86" s="83">
        <f t="shared" ca="1" si="349"/>
        <v>4</v>
      </c>
      <c r="AZ86" s="83">
        <f t="shared" ca="1" si="349"/>
        <v>0</v>
      </c>
      <c r="BA86" s="83">
        <f t="shared" ca="1" si="349"/>
        <v>0</v>
      </c>
      <c r="BB86" s="126">
        <f ca="1">IFERROR(IF(VLOOKUP(BB$1,$A$7:$C$26,3,0),IF(ISNUMBER(AS86),SUMIFS('Stats Coachs'!$F$3:$F$29,'Stats Coachs'!$C$3:$C$29,VLOOKUP(BB$1,$A$7:$B$26,2,0)),""),""),"")</f>
        <v>25</v>
      </c>
      <c r="BC86" s="83">
        <f t="shared" ca="1" si="350"/>
        <v>7</v>
      </c>
      <c r="BD86" s="83">
        <f t="shared" ca="1" si="350"/>
        <v>2</v>
      </c>
      <c r="BE86" s="83">
        <f t="shared" ca="1" si="350"/>
        <v>5</v>
      </c>
      <c r="BF86" s="83">
        <f t="shared" ca="1" si="350"/>
        <v>265</v>
      </c>
      <c r="BG86" s="83">
        <f t="shared" ca="1" si="350"/>
        <v>37.857142857142854</v>
      </c>
      <c r="BH86" s="83">
        <f t="shared" ca="1" si="350"/>
        <v>2</v>
      </c>
      <c r="BI86" s="83">
        <f t="shared" ca="1" si="350"/>
        <v>0</v>
      </c>
      <c r="BJ86" s="83">
        <f t="shared" ca="1" si="350"/>
        <v>2</v>
      </c>
      <c r="BK86" s="83">
        <f t="shared" ca="1" si="350"/>
        <v>0</v>
      </c>
      <c r="BL86" s="126">
        <f ca="1">IFERROR(IF(VLOOKUP(BL$1,$A$7:$C$26,3,0),IF(ISNUMBER(BC86),SUMIFS('Stats Coachs'!$F$3:$F$29,'Stats Coachs'!$C$3:$C$29,VLOOKUP(BL$1,$A$7:$B$26,2,0)),""),""),"")</f>
        <v>22</v>
      </c>
      <c r="BM86" s="83">
        <f t="shared" ca="1" si="351"/>
        <v>17</v>
      </c>
      <c r="BN86" s="83">
        <f t="shared" ca="1" si="351"/>
        <v>12</v>
      </c>
      <c r="BO86" s="83">
        <f t="shared" ca="1" si="351"/>
        <v>5</v>
      </c>
      <c r="BP86" s="83">
        <f t="shared" ca="1" si="351"/>
        <v>925</v>
      </c>
      <c r="BQ86" s="83">
        <f t="shared" ca="1" si="351"/>
        <v>54.5</v>
      </c>
      <c r="BR86" s="83">
        <f t="shared" ca="1" si="351"/>
        <v>3</v>
      </c>
      <c r="BS86" s="83">
        <f t="shared" ca="1" si="351"/>
        <v>3</v>
      </c>
      <c r="BT86" s="83">
        <f t="shared" ca="1" si="351"/>
        <v>1</v>
      </c>
      <c r="BU86" s="83">
        <f t="shared" ca="1" si="351"/>
        <v>0</v>
      </c>
      <c r="BV86" s="126">
        <f ca="1">IFERROR(IF(VLOOKUP(BV$1,$A$7:$C$26,3,0),IF(ISNUMBER(BM86),SUMIFS('Stats Coachs'!$F$3:$F$29,'Stats Coachs'!$C$3:$C$29,VLOOKUP(BV$1,$A$7:$B$26,2,0)),""),""),"")</f>
        <v>21</v>
      </c>
      <c r="BW86" s="83">
        <f t="shared" ca="1" si="352"/>
        <v>15</v>
      </c>
      <c r="BX86" s="83">
        <f t="shared" ca="1" si="352"/>
        <v>10</v>
      </c>
      <c r="BY86" s="83">
        <f t="shared" ca="1" si="352"/>
        <v>5</v>
      </c>
      <c r="BZ86" s="83">
        <f t="shared" ca="1" si="352"/>
        <v>790</v>
      </c>
      <c r="CA86" s="83">
        <f t="shared" ca="1" si="352"/>
        <v>53</v>
      </c>
      <c r="CB86" s="83">
        <f t="shared" ca="1" si="352"/>
        <v>4</v>
      </c>
      <c r="CC86" s="83">
        <f t="shared" ca="1" si="352"/>
        <v>2</v>
      </c>
      <c r="CD86" s="83">
        <f t="shared" ca="1" si="352"/>
        <v>0</v>
      </c>
      <c r="CE86" s="83">
        <f t="shared" ca="1" si="352"/>
        <v>0</v>
      </c>
      <c r="CF86" s="126">
        <f ca="1">IFERROR(IF(VLOOKUP(CF$1,$A$7:$C$26,3,0),IF(ISNUMBER(BW86),SUMIFS('Stats Coachs'!$F$3:$F$29,'Stats Coachs'!$C$3:$C$29,VLOOKUP(CF$1,$A$7:$B$26,2,0)),""),""),"")</f>
        <v>19</v>
      </c>
      <c r="CG86" s="83">
        <f t="shared" ca="1" si="353"/>
        <v>4</v>
      </c>
      <c r="CH86" s="83">
        <f t="shared" ca="1" si="353"/>
        <v>3</v>
      </c>
      <c r="CI86" s="83">
        <f t="shared" ca="1" si="353"/>
        <v>1</v>
      </c>
      <c r="CJ86" s="83">
        <f t="shared" ca="1" si="353"/>
        <v>235</v>
      </c>
      <c r="CK86" s="83">
        <f t="shared" ca="1" si="353"/>
        <v>59</v>
      </c>
      <c r="CL86" s="83">
        <f t="shared" ca="1" si="353"/>
        <v>1</v>
      </c>
      <c r="CM86" s="83">
        <f t="shared" ca="1" si="353"/>
        <v>1</v>
      </c>
      <c r="CN86" s="83">
        <f t="shared" ca="1" si="353"/>
        <v>0</v>
      </c>
      <c r="CO86" s="83">
        <f t="shared" ca="1" si="353"/>
        <v>0</v>
      </c>
      <c r="CP86" s="126">
        <f ca="1">IFERROR(IF(VLOOKUP(CP$1,$A$7:$C$26,3,0),IF(ISNUMBER(CG86),SUMIFS('Stats Coachs'!$F$3:$F$29,'Stats Coachs'!$C$3:$C$29,VLOOKUP(CP$1,$A$7:$B$26,2,0)),""),""),"")</f>
        <v>5</v>
      </c>
      <c r="CQ86" s="83">
        <f t="shared" ca="1" si="354"/>
        <v>5</v>
      </c>
      <c r="CR86" s="83">
        <f t="shared" ca="1" si="354"/>
        <v>4</v>
      </c>
      <c r="CS86" s="83">
        <f t="shared" ca="1" si="354"/>
        <v>1</v>
      </c>
      <c r="CT86" s="83">
        <f t="shared" ca="1" si="354"/>
        <v>240</v>
      </c>
      <c r="CU86" s="83">
        <f t="shared" ca="1" si="354"/>
        <v>48</v>
      </c>
      <c r="CV86" s="83">
        <f t="shared" ca="1" si="354"/>
        <v>0</v>
      </c>
      <c r="CW86" s="83">
        <f t="shared" ca="1" si="354"/>
        <v>0</v>
      </c>
      <c r="CX86" s="83">
        <f t="shared" ca="1" si="354"/>
        <v>0</v>
      </c>
      <c r="CY86" s="83">
        <f t="shared" ca="1" si="354"/>
        <v>0</v>
      </c>
      <c r="CZ86" s="126">
        <f ca="1">IFERROR(IF(VLOOKUP(CZ$1,$A$7:$C$26,3,0),IF(ISNUMBER(CQ86),SUMIFS('Stats Coachs'!$F$3:$F$29,'Stats Coachs'!$C$3:$C$29,VLOOKUP(CZ$1,$A$7:$B$26,2,0)),""),""),"")</f>
        <v>13</v>
      </c>
      <c r="DA86" s="83">
        <f t="shared" ca="1" si="355"/>
        <v>10</v>
      </c>
      <c r="DB86" s="83">
        <f t="shared" ca="1" si="355"/>
        <v>7</v>
      </c>
      <c r="DC86" s="83">
        <f t="shared" ca="1" si="355"/>
        <v>3</v>
      </c>
      <c r="DD86" s="83">
        <f t="shared" ca="1" si="355"/>
        <v>630</v>
      </c>
      <c r="DE86" s="83">
        <f t="shared" ca="1" si="355"/>
        <v>63</v>
      </c>
      <c r="DF86" s="83">
        <f t="shared" ca="1" si="355"/>
        <v>3</v>
      </c>
      <c r="DG86" s="83">
        <f t="shared" ca="1" si="355"/>
        <v>2</v>
      </c>
      <c r="DH86" s="83">
        <f t="shared" ca="1" si="355"/>
        <v>0</v>
      </c>
      <c r="DI86" s="83">
        <f t="shared" ca="1" si="355"/>
        <v>0</v>
      </c>
      <c r="DJ86" s="126">
        <f ca="1">IFERROR(IF(VLOOKUP(DJ$1,$A$7:$C$26,3,0),IF(ISNUMBER(DA86),SUMIFS('Stats Coachs'!$F$3:$F$29,'Stats Coachs'!$C$3:$C$29,VLOOKUP(DJ$1,$A$7:$B$26,2,0)),""),""),"")</f>
        <v>18</v>
      </c>
      <c r="DK86" s="83">
        <f t="shared" ca="1" si="356"/>
        <v>17</v>
      </c>
      <c r="DL86" s="83">
        <f t="shared" ca="1" si="356"/>
        <v>15</v>
      </c>
      <c r="DM86" s="83">
        <f t="shared" ca="1" si="356"/>
        <v>2</v>
      </c>
      <c r="DN86" s="83">
        <f t="shared" ca="1" si="356"/>
        <v>850</v>
      </c>
      <c r="DO86" s="83">
        <f t="shared" ca="1" si="356"/>
        <v>50</v>
      </c>
      <c r="DP86" s="83">
        <f t="shared" ca="1" si="356"/>
        <v>4</v>
      </c>
      <c r="DQ86" s="83">
        <f t="shared" ca="1" si="356"/>
        <v>0</v>
      </c>
      <c r="DR86" s="83">
        <f t="shared" ca="1" si="356"/>
        <v>0</v>
      </c>
      <c r="DS86" s="83">
        <f t="shared" ca="1" si="356"/>
        <v>0</v>
      </c>
      <c r="DT86" s="126">
        <f ca="1">IFERROR(IF(VLOOKUP(DT$1,$A$7:$C$26,3,0),IF(ISNUMBER(DK86),SUMIFS('Stats Coachs'!$F$3:$F$29,'Stats Coachs'!$C$3:$C$29,VLOOKUP(DT$1,$A$7:$B$26,2,0)),""),""),"")</f>
        <v>24</v>
      </c>
      <c r="DU86" s="83">
        <f t="shared" ca="1" si="357"/>
        <v>18</v>
      </c>
      <c r="DV86" s="83">
        <f t="shared" ca="1" si="357"/>
        <v>16</v>
      </c>
      <c r="DW86" s="83">
        <f t="shared" ca="1" si="357"/>
        <v>2</v>
      </c>
      <c r="DX86" s="83">
        <f t="shared" ca="1" si="357"/>
        <v>1125</v>
      </c>
      <c r="DY86" s="83">
        <f t="shared" ca="1" si="357"/>
        <v>62.5</v>
      </c>
      <c r="DZ86" s="83">
        <f t="shared" ca="1" si="357"/>
        <v>6</v>
      </c>
      <c r="EA86" s="83">
        <f t="shared" ca="1" si="357"/>
        <v>4</v>
      </c>
      <c r="EB86" s="83">
        <f t="shared" ca="1" si="357"/>
        <v>4</v>
      </c>
      <c r="EC86" s="83">
        <f t="shared" ca="1" si="357"/>
        <v>0</v>
      </c>
      <c r="ED86" s="126">
        <f ca="1">IFERROR(IF(VLOOKUP(ED$1,$A$7:$C$26,3,0),IF(ISNUMBER(DU86),SUMIFS('Stats Coachs'!$F$3:$F$29,'Stats Coachs'!$C$3:$C$29,VLOOKUP(ED$1,$A$7:$B$26,2,0)),""),""),"")</f>
        <v>24</v>
      </c>
      <c r="EE86" s="83">
        <f t="shared" ca="1" si="358"/>
        <v>14</v>
      </c>
      <c r="EF86" s="83">
        <f t="shared" ca="1" si="358"/>
        <v>10</v>
      </c>
      <c r="EG86" s="83">
        <f t="shared" ca="1" si="358"/>
        <v>4</v>
      </c>
      <c r="EH86" s="83">
        <f t="shared" ca="1" si="358"/>
        <v>680</v>
      </c>
      <c r="EI86" s="83">
        <f t="shared" ca="1" si="358"/>
        <v>48.5</v>
      </c>
      <c r="EJ86" s="83">
        <f t="shared" ca="1" si="358"/>
        <v>3</v>
      </c>
      <c r="EK86" s="83">
        <f t="shared" ca="1" si="358"/>
        <v>0</v>
      </c>
      <c r="EL86" s="83">
        <f t="shared" ca="1" si="358"/>
        <v>1</v>
      </c>
      <c r="EM86" s="83">
        <f t="shared" ca="1" si="358"/>
        <v>0</v>
      </c>
      <c r="EN86" s="126">
        <f ca="1">IFERROR(IF(VLOOKUP(EN$1,$A$7:$C$26,3,0),IF(ISNUMBER(EE86),SUMIFS('Stats Coachs'!$F$3:$F$29,'Stats Coachs'!$C$3:$C$29,VLOOKUP(EN$1,$A$7:$B$26,2,0)),""),""),"")</f>
        <v>25</v>
      </c>
      <c r="EO86" s="83">
        <f t="shared" ca="1" si="359"/>
        <v>17</v>
      </c>
      <c r="EP86" s="83">
        <f t="shared" ca="1" si="359"/>
        <v>12</v>
      </c>
      <c r="EQ86" s="83">
        <f t="shared" ca="1" si="359"/>
        <v>5</v>
      </c>
      <c r="ER86" s="83">
        <f t="shared" ca="1" si="359"/>
        <v>980</v>
      </c>
      <c r="ES86" s="83">
        <f t="shared" ca="1" si="359"/>
        <v>57.5</v>
      </c>
      <c r="ET86" s="83">
        <f t="shared" ca="1" si="359"/>
        <v>1</v>
      </c>
      <c r="EU86" s="83">
        <f t="shared" ca="1" si="359"/>
        <v>0</v>
      </c>
      <c r="EV86" s="83">
        <f t="shared" ca="1" si="359"/>
        <v>2</v>
      </c>
      <c r="EW86" s="83">
        <f t="shared" ca="1" si="359"/>
        <v>0</v>
      </c>
      <c r="EX86" s="126">
        <f ca="1">IFERROR(IF(VLOOKUP(EX$1,$A$7:$C$26,3,0),IF(ISNUMBER(EO86),SUMIFS('Stats Coachs'!$F$3:$F$29,'Stats Coachs'!$C$3:$C$29,VLOOKUP(EX$1,$A$7:$B$26,2,0)),""),""),"")</f>
        <v>23</v>
      </c>
      <c r="EY86" s="83">
        <f t="shared" ca="1" si="360"/>
        <v>21</v>
      </c>
      <c r="EZ86" s="83">
        <f t="shared" ca="1" si="360"/>
        <v>17</v>
      </c>
      <c r="FA86" s="83">
        <f t="shared" ca="1" si="360"/>
        <v>4</v>
      </c>
      <c r="FB86" s="83">
        <f t="shared" ca="1" si="360"/>
        <v>1300</v>
      </c>
      <c r="FC86" s="83">
        <f t="shared" ca="1" si="360"/>
        <v>62</v>
      </c>
      <c r="FD86" s="83">
        <f t="shared" ca="1" si="360"/>
        <v>9</v>
      </c>
      <c r="FE86" s="83">
        <f t="shared" ca="1" si="360"/>
        <v>5</v>
      </c>
      <c r="FF86" s="83">
        <f t="shared" ca="1" si="360"/>
        <v>2</v>
      </c>
      <c r="FG86" s="83">
        <f t="shared" ca="1" si="360"/>
        <v>0</v>
      </c>
      <c r="FH86" s="126">
        <f ca="1">IFERROR(IF(VLOOKUP(FH$1,$A$7:$C$26,3,0),IF(ISNUMBER(EY86),SUMIFS('Stats Coachs'!$F$3:$F$29,'Stats Coachs'!$C$3:$C$29,VLOOKUP(FH$1,$A$7:$B$26,2,0)),""),""),"")</f>
        <v>27</v>
      </c>
      <c r="FI86" s="83">
        <f t="shared" ca="1" si="361"/>
        <v>11</v>
      </c>
      <c r="FJ86" s="83">
        <f t="shared" ca="1" si="361"/>
        <v>8</v>
      </c>
      <c r="FK86" s="83">
        <f t="shared" ca="1" si="361"/>
        <v>3</v>
      </c>
      <c r="FL86" s="83">
        <f t="shared" ca="1" si="361"/>
        <v>725</v>
      </c>
      <c r="FM86" s="83">
        <f t="shared" ca="1" si="361"/>
        <v>66</v>
      </c>
      <c r="FN86" s="83">
        <f t="shared" ca="1" si="361"/>
        <v>3</v>
      </c>
      <c r="FO86" s="83">
        <f t="shared" ca="1" si="361"/>
        <v>0</v>
      </c>
      <c r="FP86" s="83">
        <f t="shared" ca="1" si="361"/>
        <v>3</v>
      </c>
      <c r="FQ86" s="83">
        <f t="shared" ca="1" si="361"/>
        <v>0</v>
      </c>
      <c r="FR86" s="126">
        <f ca="1">IFERROR(IF(VLOOKUP(FR$1,$A$7:$C$26,3,0),IF(ISNUMBER(FI86),SUMIFS('Stats Coachs'!$F$3:$F$29,'Stats Coachs'!$C$3:$C$29,VLOOKUP(FR$1,$A$7:$B$26,2,0)),""),""),"")</f>
        <v>24</v>
      </c>
      <c r="FS86" s="83">
        <f t="shared" ca="1" si="362"/>
        <v>19</v>
      </c>
      <c r="FT86" s="83">
        <f t="shared" ca="1" si="362"/>
        <v>15</v>
      </c>
      <c r="FU86" s="83">
        <f t="shared" ca="1" si="362"/>
        <v>4</v>
      </c>
      <c r="FV86" s="83">
        <f t="shared" ca="1" si="362"/>
        <v>1220</v>
      </c>
      <c r="FW86" s="83">
        <f t="shared" ca="1" si="362"/>
        <v>64</v>
      </c>
      <c r="FX86" s="83">
        <f t="shared" ca="1" si="362"/>
        <v>3</v>
      </c>
      <c r="FY86" s="83">
        <f t="shared" ca="1" si="362"/>
        <v>1</v>
      </c>
      <c r="FZ86" s="83">
        <f t="shared" ca="1" si="362"/>
        <v>2</v>
      </c>
      <c r="GA86" s="83">
        <f t="shared" ca="1" si="362"/>
        <v>0</v>
      </c>
      <c r="GB86" s="126">
        <f ca="1">IFERROR(IF(VLOOKUP(GB$1,$A$7:$C$26,3,0),IF(ISNUMBER(FS86),SUMIFS('Stats Coachs'!$F$3:$F$29,'Stats Coachs'!$C$3:$C$29,VLOOKUP(GB$1,$A$7:$B$26,2,0)),""),""),"")</f>
        <v>25</v>
      </c>
      <c r="GC86" s="83">
        <f t="shared" ca="1" si="363"/>
        <v>21</v>
      </c>
      <c r="GD86" s="83">
        <f t="shared" ca="1" si="363"/>
        <v>17</v>
      </c>
      <c r="GE86" s="83">
        <f t="shared" ca="1" si="363"/>
        <v>4</v>
      </c>
      <c r="GF86" s="83">
        <f t="shared" ca="1" si="363"/>
        <v>1480</v>
      </c>
      <c r="GG86" s="83" t="str">
        <f t="shared" ca="1" si="363"/>
        <v>70.5</v>
      </c>
      <c r="GH86" s="83">
        <f t="shared" ca="1" si="363"/>
        <v>8</v>
      </c>
      <c r="GI86" s="83">
        <f t="shared" ca="1" si="363"/>
        <v>2</v>
      </c>
      <c r="GJ86" s="83">
        <f t="shared" ca="1" si="363"/>
        <v>0</v>
      </c>
      <c r="GK86" s="83">
        <f t="shared" ca="1" si="363"/>
        <v>0</v>
      </c>
      <c r="GL86" s="126">
        <f ca="1">IFERROR(IF(VLOOKUP(GL$1,$A$7:$C$26,3,0),IF(ISNUMBER(GC86),SUMIFS('Stats Coachs'!$F$3:$F$29,'Stats Coachs'!$C$3:$C$29,VLOOKUP(GL$1,$A$7:$B$26,2,0)),""),""),"")</f>
        <v>22</v>
      </c>
      <c r="GM86" s="83">
        <f t="shared" ca="1" si="364"/>
        <v>19</v>
      </c>
      <c r="GN86" s="83">
        <f t="shared" ca="1" si="364"/>
        <v>15</v>
      </c>
      <c r="GO86" s="83">
        <f t="shared" ca="1" si="364"/>
        <v>4</v>
      </c>
      <c r="GP86" s="83">
        <f t="shared" ca="1" si="364"/>
        <v>1260</v>
      </c>
      <c r="GQ86" s="83" t="str">
        <f t="shared" ca="1" si="364"/>
        <v>66.5</v>
      </c>
      <c r="GR86" s="83">
        <f t="shared" ca="1" si="364"/>
        <v>16</v>
      </c>
      <c r="GS86" s="83">
        <f t="shared" ca="1" si="364"/>
        <v>1</v>
      </c>
      <c r="GT86" s="83">
        <f t="shared" ca="1" si="364"/>
        <v>1</v>
      </c>
      <c r="GU86" s="83">
        <f t="shared" ca="1" si="364"/>
        <v>0</v>
      </c>
      <c r="GV86" s="126">
        <f ca="1">IFERROR(IF(VLOOKUP(GV$1,$A$7:$C$26,3,0),IF(ISNUMBER(GM86),SUMIFS('Stats Coachs'!$F$3:$F$29,'Stats Coachs'!$C$3:$C$29,VLOOKUP(GV$1,$A$7:$B$26,2,0)),""),""),"")</f>
        <v>22</v>
      </c>
      <c r="GW86" s="83">
        <f t="shared" ca="1" si="365"/>
        <v>16</v>
      </c>
      <c r="GX86" s="83">
        <f t="shared" ca="1" si="365"/>
        <v>13</v>
      </c>
      <c r="GY86" s="83">
        <f t="shared" ca="1" si="365"/>
        <v>3</v>
      </c>
      <c r="GZ86" s="83">
        <f t="shared" ca="1" si="365"/>
        <v>1160</v>
      </c>
      <c r="HA86" s="83" t="str">
        <f t="shared" ca="1" si="365"/>
        <v>72.5</v>
      </c>
      <c r="HB86" s="83">
        <f t="shared" ca="1" si="365"/>
        <v>8</v>
      </c>
      <c r="HC86" s="83">
        <f t="shared" ca="1" si="365"/>
        <v>4</v>
      </c>
      <c r="HD86" s="83">
        <f t="shared" ca="1" si="365"/>
        <v>1</v>
      </c>
      <c r="HE86" s="83">
        <f t="shared" ca="1" si="365"/>
        <v>0</v>
      </c>
      <c r="HF86" s="126">
        <f ca="1">IFERROR(IF(VLOOKUP(HF$1,$A$7:$C$26,3,0),IF(ISNUMBER(GW86),SUMIFS('Stats Coachs'!$F$3:$F$29,'Stats Coachs'!$C$3:$C$29,VLOOKUP(HF$1,$A$7:$B$26,2,0)),""),""),"")</f>
        <v>21</v>
      </c>
      <c r="HG86" s="83">
        <f t="shared" ca="1" si="366"/>
        <v>14</v>
      </c>
      <c r="HH86" s="83">
        <f t="shared" ca="1" si="366"/>
        <v>11</v>
      </c>
      <c r="HI86" s="83">
        <f t="shared" ca="1" si="366"/>
        <v>3</v>
      </c>
      <c r="HJ86" s="83">
        <f t="shared" ca="1" si="366"/>
        <v>825</v>
      </c>
      <c r="HK86" s="83">
        <f t="shared" ca="1" si="366"/>
        <v>59</v>
      </c>
      <c r="HL86" s="83">
        <f t="shared" ca="1" si="366"/>
        <v>4</v>
      </c>
      <c r="HM86" s="83">
        <f t="shared" ca="1" si="366"/>
        <v>3</v>
      </c>
      <c r="HN86" s="83">
        <f t="shared" ca="1" si="366"/>
        <v>2</v>
      </c>
      <c r="HO86" s="83">
        <f t="shared" ca="1" si="366"/>
        <v>0</v>
      </c>
      <c r="HP86" s="126">
        <f ca="1">IFERROR(IF(VLOOKUP(HP$1,$A$7:$C$26,3,0),IF(ISNUMBER(HG86),SUMIFS('Stats Coachs'!$F$3:$F$29,'Stats Coachs'!$C$3:$C$29,VLOOKUP(HP$1,$A$7:$B$26,2,0)),""),""),"")</f>
        <v>19</v>
      </c>
      <c r="HQ86" s="83">
        <f t="shared" ca="1" si="367"/>
        <v>17</v>
      </c>
      <c r="HR86" s="83">
        <f t="shared" ca="1" si="367"/>
        <v>17</v>
      </c>
      <c r="HS86" s="83">
        <f t="shared" ca="1" si="367"/>
        <v>0</v>
      </c>
      <c r="HT86" s="83">
        <f t="shared" ca="1" si="367"/>
        <v>1420</v>
      </c>
      <c r="HU86" s="83">
        <f t="shared" ca="1" si="367"/>
        <v>84</v>
      </c>
      <c r="HV86" s="83">
        <f t="shared" ca="1" si="367"/>
        <v>12</v>
      </c>
      <c r="HW86" s="83">
        <f t="shared" ca="1" si="367"/>
        <v>3</v>
      </c>
      <c r="HX86" s="83">
        <f t="shared" ca="1" si="367"/>
        <v>4</v>
      </c>
      <c r="HY86" s="83">
        <f t="shared" ca="1" si="367"/>
        <v>0</v>
      </c>
      <c r="HZ86" s="126">
        <f ca="1">IFERROR(IF(VLOOKUP(HZ$1,$A$7:$C$26,3,0),IF(ISNUMBER(HQ86),SUMIFS('Stats Coachs'!$F$3:$F$29,'Stats Coachs'!$C$3:$C$29,VLOOKUP(HZ$1,$A$7:$B$26,2,0)),""),""),"")</f>
        <v>20</v>
      </c>
      <c r="IA86" s="83">
        <f t="shared" ca="1" si="368"/>
        <v>18</v>
      </c>
      <c r="IB86" s="83">
        <f t="shared" ca="1" si="368"/>
        <v>18</v>
      </c>
      <c r="IC86" s="83">
        <f t="shared" ca="1" si="368"/>
        <v>0</v>
      </c>
      <c r="ID86" s="83">
        <f t="shared" ca="1" si="368"/>
        <v>1475</v>
      </c>
      <c r="IE86" s="83">
        <f t="shared" ca="1" si="368"/>
        <v>82</v>
      </c>
      <c r="IF86" s="83">
        <f t="shared" ca="1" si="368"/>
        <v>14</v>
      </c>
      <c r="IG86" s="83">
        <f t="shared" ca="1" si="368"/>
        <v>0</v>
      </c>
      <c r="IH86" s="83">
        <f t="shared" ca="1" si="368"/>
        <v>3</v>
      </c>
      <c r="II86" s="83">
        <f t="shared" ca="1" si="368"/>
        <v>0</v>
      </c>
      <c r="IJ86" s="126">
        <f ca="1">IFERROR(IF(VLOOKUP(IJ$1,$A$7:$C$26,3,0),IF(ISNUMBER(IA86),SUMIFS('Stats Coachs'!$F$3:$F$29,'Stats Coachs'!$C$3:$C$29,VLOOKUP(IJ$1,$A$7:$B$26,2,0)),""),""),"")</f>
        <v>18</v>
      </c>
    </row>
    <row r="87" spans="5:244" x14ac:dyDescent="0.2">
      <c r="E87" s="83">
        <v>84</v>
      </c>
      <c r="F87" s="86" t="str">
        <f t="shared" ca="1" si="347"/>
        <v>Chris</v>
      </c>
      <c r="G87" s="83">
        <f t="shared" ca="1" si="315"/>
        <v>4</v>
      </c>
      <c r="H87" s="83">
        <f t="shared" ca="1" si="315"/>
        <v>1</v>
      </c>
      <c r="I87" s="83">
        <f t="shared" ca="1" si="315"/>
        <v>3</v>
      </c>
      <c r="J87" s="117">
        <f t="shared" ca="1" si="311"/>
        <v>205</v>
      </c>
      <c r="K87" s="87">
        <f t="shared" ca="1" si="316"/>
        <v>51.5</v>
      </c>
      <c r="L87" s="83">
        <f t="shared" ca="1" si="317"/>
        <v>0</v>
      </c>
      <c r="M87" s="83">
        <f t="shared" ca="1" si="317"/>
        <v>0</v>
      </c>
      <c r="N87" s="83">
        <f t="shared" ca="1" si="317"/>
        <v>0</v>
      </c>
      <c r="O87" s="83">
        <f t="shared" ca="1" si="312"/>
        <v>0</v>
      </c>
      <c r="P87" s="114">
        <f t="shared" ca="1" si="318"/>
        <v>9.1533180778032037E-3</v>
      </c>
      <c r="Q87" s="83">
        <f t="shared" ca="1" si="319"/>
        <v>1</v>
      </c>
      <c r="R87" s="114">
        <f t="shared" ca="1" si="320"/>
        <v>0.22222222222222221</v>
      </c>
      <c r="T87" s="88">
        <f ca="1">RANK(V87,$V$4:$V$98,0)+COUNTIFS($V$4:$V87,V87)-1</f>
        <v>21</v>
      </c>
      <c r="U87" s="84" t="str">
        <f>Listes!X87</f>
        <v>Seb M</v>
      </c>
      <c r="V87" s="89" cm="1">
        <f t="array" aca="1" ref="V87" ca="1">INDEX($W87:$AG87,$C$2)</f>
        <v>98</v>
      </c>
      <c r="W87" s="83">
        <f t="shared" ca="1" si="321"/>
        <v>98</v>
      </c>
      <c r="X87" s="83">
        <f t="shared" ca="1" si="321"/>
        <v>85</v>
      </c>
      <c r="Y87" s="83">
        <f t="shared" ca="1" si="321"/>
        <v>13</v>
      </c>
      <c r="Z87" s="83">
        <f t="shared" ca="1" si="321"/>
        <v>7720</v>
      </c>
      <c r="AA87" s="90">
        <f t="shared" ca="1" si="313"/>
        <v>78.775510204081627</v>
      </c>
      <c r="AB87" s="83">
        <f t="shared" ca="1" si="322"/>
        <v>8</v>
      </c>
      <c r="AC87" s="83">
        <f t="shared" ca="1" si="322"/>
        <v>4</v>
      </c>
      <c r="AD87" s="83">
        <f t="shared" ca="1" si="322"/>
        <v>1</v>
      </c>
      <c r="AE87" s="83">
        <f t="shared" ca="1" si="322"/>
        <v>0</v>
      </c>
      <c r="AF87" s="116">
        <f t="shared" ca="1" si="314"/>
        <v>0.22425629290617849</v>
      </c>
      <c r="AG87" s="85">
        <f t="shared" ca="1" si="323"/>
        <v>7</v>
      </c>
      <c r="AH87" s="126">
        <f t="shared" ca="1" si="324"/>
        <v>172</v>
      </c>
      <c r="AI87" s="83" t="str">
        <f t="shared" ca="1" si="348"/>
        <v/>
      </c>
      <c r="AJ87" s="83" t="str">
        <f t="shared" ca="1" si="348"/>
        <v/>
      </c>
      <c r="AK87" s="83" t="str">
        <f t="shared" ca="1" si="348"/>
        <v/>
      </c>
      <c r="AL87" s="83" t="str">
        <f t="shared" ca="1" si="348"/>
        <v/>
      </c>
      <c r="AM87" s="83" t="str">
        <f t="shared" ca="1" si="348"/>
        <v/>
      </c>
      <c r="AN87" s="83" t="str">
        <f t="shared" ca="1" si="348"/>
        <v/>
      </c>
      <c r="AO87" s="83" t="str">
        <f t="shared" ca="1" si="348"/>
        <v/>
      </c>
      <c r="AP87" s="83" t="str">
        <f t="shared" ca="1" si="348"/>
        <v/>
      </c>
      <c r="AQ87" s="83" t="str">
        <f t="shared" ca="1" si="348"/>
        <v/>
      </c>
      <c r="AR87" s="126" t="str">
        <f ca="1">IFERROR(IF(VLOOKUP(AR$1,$A$6:$C$26,3,0),IF(ISNUMBER(AI87),SUMIFS('Stats Coachs'!$F$2:$F$29,'Stats Coachs'!$C$2:$C$29,VLOOKUP(AR$1,$A$6:$B$26,2,0)),""),""),"")</f>
        <v/>
      </c>
      <c r="AS87" s="83" t="str">
        <f t="shared" ca="1" si="349"/>
        <v/>
      </c>
      <c r="AT87" s="83" t="str">
        <f t="shared" ca="1" si="349"/>
        <v/>
      </c>
      <c r="AU87" s="83" t="str">
        <f t="shared" ca="1" si="349"/>
        <v/>
      </c>
      <c r="AV87" s="83" t="str">
        <f t="shared" ca="1" si="349"/>
        <v/>
      </c>
      <c r="AW87" s="83" t="str">
        <f t="shared" ca="1" si="349"/>
        <v/>
      </c>
      <c r="AX87" s="83" t="str">
        <f t="shared" ca="1" si="349"/>
        <v/>
      </c>
      <c r="AY87" s="83" t="str">
        <f t="shared" ca="1" si="349"/>
        <v/>
      </c>
      <c r="AZ87" s="83" t="str">
        <f t="shared" ca="1" si="349"/>
        <v/>
      </c>
      <c r="BA87" s="83" t="str">
        <f t="shared" ca="1" si="349"/>
        <v/>
      </c>
      <c r="BB87" s="126" t="str">
        <f ca="1">IFERROR(IF(VLOOKUP(BB$1,$A$7:$C$26,3,0),IF(ISNUMBER(AS87),SUMIFS('Stats Coachs'!$F$3:$F$29,'Stats Coachs'!$C$3:$C$29,VLOOKUP(BB$1,$A$7:$B$26,2,0)),""),""),"")</f>
        <v/>
      </c>
      <c r="BC87" s="83" t="str">
        <f t="shared" ca="1" si="350"/>
        <v/>
      </c>
      <c r="BD87" s="83" t="str">
        <f t="shared" ca="1" si="350"/>
        <v/>
      </c>
      <c r="BE87" s="83" t="str">
        <f t="shared" ca="1" si="350"/>
        <v/>
      </c>
      <c r="BF87" s="83" t="str">
        <f t="shared" ca="1" si="350"/>
        <v/>
      </c>
      <c r="BG87" s="83" t="str">
        <f t="shared" ca="1" si="350"/>
        <v/>
      </c>
      <c r="BH87" s="83" t="str">
        <f t="shared" ca="1" si="350"/>
        <v/>
      </c>
      <c r="BI87" s="83" t="str">
        <f t="shared" ca="1" si="350"/>
        <v/>
      </c>
      <c r="BJ87" s="83" t="str">
        <f t="shared" ca="1" si="350"/>
        <v/>
      </c>
      <c r="BK87" s="83" t="str">
        <f t="shared" ca="1" si="350"/>
        <v/>
      </c>
      <c r="BL87" s="126" t="str">
        <f ca="1">IFERROR(IF(VLOOKUP(BL$1,$A$7:$C$26,3,0),IF(ISNUMBER(BC87),SUMIFS('Stats Coachs'!$F$3:$F$29,'Stats Coachs'!$C$3:$C$29,VLOOKUP(BL$1,$A$7:$B$26,2,0)),""),""),"")</f>
        <v/>
      </c>
      <c r="BM87" s="83" t="str">
        <f t="shared" ca="1" si="351"/>
        <v/>
      </c>
      <c r="BN87" s="83" t="str">
        <f t="shared" ca="1" si="351"/>
        <v/>
      </c>
      <c r="BO87" s="83" t="str">
        <f t="shared" ca="1" si="351"/>
        <v/>
      </c>
      <c r="BP87" s="83" t="str">
        <f t="shared" ca="1" si="351"/>
        <v/>
      </c>
      <c r="BQ87" s="83" t="str">
        <f t="shared" ca="1" si="351"/>
        <v/>
      </c>
      <c r="BR87" s="83" t="str">
        <f t="shared" ca="1" si="351"/>
        <v/>
      </c>
      <c r="BS87" s="83" t="str">
        <f t="shared" ca="1" si="351"/>
        <v/>
      </c>
      <c r="BT87" s="83" t="str">
        <f t="shared" ca="1" si="351"/>
        <v/>
      </c>
      <c r="BU87" s="83" t="str">
        <f t="shared" ca="1" si="351"/>
        <v/>
      </c>
      <c r="BV87" s="126" t="str">
        <f ca="1">IFERROR(IF(VLOOKUP(BV$1,$A$7:$C$26,3,0),IF(ISNUMBER(BM87),SUMIFS('Stats Coachs'!$F$3:$F$29,'Stats Coachs'!$C$3:$C$29,VLOOKUP(BV$1,$A$7:$B$26,2,0)),""),""),"")</f>
        <v/>
      </c>
      <c r="BW87" s="83" t="str">
        <f t="shared" ca="1" si="352"/>
        <v/>
      </c>
      <c r="BX87" s="83" t="str">
        <f t="shared" ca="1" si="352"/>
        <v/>
      </c>
      <c r="BY87" s="83" t="str">
        <f t="shared" ca="1" si="352"/>
        <v/>
      </c>
      <c r="BZ87" s="83" t="str">
        <f t="shared" ca="1" si="352"/>
        <v/>
      </c>
      <c r="CA87" s="83" t="str">
        <f t="shared" ca="1" si="352"/>
        <v/>
      </c>
      <c r="CB87" s="83" t="str">
        <f t="shared" ca="1" si="352"/>
        <v/>
      </c>
      <c r="CC87" s="83" t="str">
        <f t="shared" ca="1" si="352"/>
        <v/>
      </c>
      <c r="CD87" s="83" t="str">
        <f t="shared" ca="1" si="352"/>
        <v/>
      </c>
      <c r="CE87" s="83" t="str">
        <f t="shared" ca="1" si="352"/>
        <v/>
      </c>
      <c r="CF87" s="126" t="str">
        <f ca="1">IFERROR(IF(VLOOKUP(CF$1,$A$7:$C$26,3,0),IF(ISNUMBER(BW87),SUMIFS('Stats Coachs'!$F$3:$F$29,'Stats Coachs'!$C$3:$C$29,VLOOKUP(CF$1,$A$7:$B$26,2,0)),""),""),"")</f>
        <v/>
      </c>
      <c r="CG87" s="83" t="str">
        <f t="shared" ca="1" si="353"/>
        <v/>
      </c>
      <c r="CH87" s="83" t="str">
        <f t="shared" ca="1" si="353"/>
        <v/>
      </c>
      <c r="CI87" s="83" t="str">
        <f t="shared" ca="1" si="353"/>
        <v/>
      </c>
      <c r="CJ87" s="83" t="str">
        <f t="shared" ca="1" si="353"/>
        <v/>
      </c>
      <c r="CK87" s="83" t="str">
        <f t="shared" ca="1" si="353"/>
        <v/>
      </c>
      <c r="CL87" s="83" t="str">
        <f t="shared" ca="1" si="353"/>
        <v/>
      </c>
      <c r="CM87" s="83" t="str">
        <f t="shared" ca="1" si="353"/>
        <v/>
      </c>
      <c r="CN87" s="83" t="str">
        <f t="shared" ca="1" si="353"/>
        <v/>
      </c>
      <c r="CO87" s="83" t="str">
        <f t="shared" ca="1" si="353"/>
        <v/>
      </c>
      <c r="CP87" s="126" t="str">
        <f ca="1">IFERROR(IF(VLOOKUP(CP$1,$A$7:$C$26,3,0),IF(ISNUMBER(CG87),SUMIFS('Stats Coachs'!$F$3:$F$29,'Stats Coachs'!$C$3:$C$29,VLOOKUP(CP$1,$A$7:$B$26,2,0)),""),""),"")</f>
        <v/>
      </c>
      <c r="CQ87" s="83" t="str">
        <f t="shared" ca="1" si="354"/>
        <v/>
      </c>
      <c r="CR87" s="83" t="str">
        <f t="shared" ca="1" si="354"/>
        <v/>
      </c>
      <c r="CS87" s="83" t="str">
        <f t="shared" ca="1" si="354"/>
        <v/>
      </c>
      <c r="CT87" s="83" t="str">
        <f t="shared" ca="1" si="354"/>
        <v/>
      </c>
      <c r="CU87" s="83" t="str">
        <f t="shared" ca="1" si="354"/>
        <v/>
      </c>
      <c r="CV87" s="83" t="str">
        <f t="shared" ca="1" si="354"/>
        <v/>
      </c>
      <c r="CW87" s="83" t="str">
        <f t="shared" ca="1" si="354"/>
        <v/>
      </c>
      <c r="CX87" s="83" t="str">
        <f t="shared" ca="1" si="354"/>
        <v/>
      </c>
      <c r="CY87" s="83" t="str">
        <f t="shared" ca="1" si="354"/>
        <v/>
      </c>
      <c r="CZ87" s="126" t="str">
        <f ca="1">IFERROR(IF(VLOOKUP(CZ$1,$A$7:$C$26,3,0),IF(ISNUMBER(CQ87),SUMIFS('Stats Coachs'!$F$3:$F$29,'Stats Coachs'!$C$3:$C$29,VLOOKUP(CZ$1,$A$7:$B$26,2,0)),""),""),"")</f>
        <v/>
      </c>
      <c r="DA87" s="83" t="str">
        <f t="shared" ca="1" si="355"/>
        <v/>
      </c>
      <c r="DB87" s="83" t="str">
        <f t="shared" ca="1" si="355"/>
        <v/>
      </c>
      <c r="DC87" s="83" t="str">
        <f t="shared" ca="1" si="355"/>
        <v/>
      </c>
      <c r="DD87" s="83" t="str">
        <f t="shared" ca="1" si="355"/>
        <v/>
      </c>
      <c r="DE87" s="83" t="str">
        <f t="shared" ca="1" si="355"/>
        <v/>
      </c>
      <c r="DF87" s="83" t="str">
        <f t="shared" ca="1" si="355"/>
        <v/>
      </c>
      <c r="DG87" s="83" t="str">
        <f t="shared" ca="1" si="355"/>
        <v/>
      </c>
      <c r="DH87" s="83" t="str">
        <f t="shared" ca="1" si="355"/>
        <v/>
      </c>
      <c r="DI87" s="83" t="str">
        <f t="shared" ca="1" si="355"/>
        <v/>
      </c>
      <c r="DJ87" s="126" t="str">
        <f ca="1">IFERROR(IF(VLOOKUP(DJ$1,$A$7:$C$26,3,0),IF(ISNUMBER(DA87),SUMIFS('Stats Coachs'!$F$3:$F$29,'Stats Coachs'!$C$3:$C$29,VLOOKUP(DJ$1,$A$7:$B$26,2,0)),""),""),"")</f>
        <v/>
      </c>
      <c r="DK87" s="83">
        <f t="shared" ca="1" si="356"/>
        <v>18</v>
      </c>
      <c r="DL87" s="83">
        <f t="shared" ca="1" si="356"/>
        <v>15</v>
      </c>
      <c r="DM87" s="83">
        <f t="shared" ca="1" si="356"/>
        <v>3</v>
      </c>
      <c r="DN87" s="83">
        <f t="shared" ca="1" si="356"/>
        <v>1385</v>
      </c>
      <c r="DO87" s="83">
        <f t="shared" ca="1" si="356"/>
        <v>77</v>
      </c>
      <c r="DP87" s="83">
        <f t="shared" ca="1" si="356"/>
        <v>0</v>
      </c>
      <c r="DQ87" s="83">
        <f t="shared" ca="1" si="356"/>
        <v>0</v>
      </c>
      <c r="DR87" s="83">
        <f t="shared" ca="1" si="356"/>
        <v>1</v>
      </c>
      <c r="DS87" s="83">
        <f t="shared" ca="1" si="356"/>
        <v>0</v>
      </c>
      <c r="DT87" s="126">
        <f ca="1">IFERROR(IF(VLOOKUP(DT$1,$A$7:$C$26,3,0),IF(ISNUMBER(DK87),SUMIFS('Stats Coachs'!$F$3:$F$29,'Stats Coachs'!$C$3:$C$29,VLOOKUP(DT$1,$A$7:$B$26,2,0)),""),""),"")</f>
        <v>24</v>
      </c>
      <c r="DU87" s="83">
        <f t="shared" ca="1" si="357"/>
        <v>4</v>
      </c>
      <c r="DV87" s="83">
        <f t="shared" ca="1" si="357"/>
        <v>2</v>
      </c>
      <c r="DW87" s="83">
        <f t="shared" ca="1" si="357"/>
        <v>2</v>
      </c>
      <c r="DX87" s="83">
        <f t="shared" ca="1" si="357"/>
        <v>235</v>
      </c>
      <c r="DY87" s="83">
        <f t="shared" ca="1" si="357"/>
        <v>59</v>
      </c>
      <c r="DZ87" s="83">
        <f t="shared" ca="1" si="357"/>
        <v>0</v>
      </c>
      <c r="EA87" s="83">
        <f t="shared" ca="1" si="357"/>
        <v>0</v>
      </c>
      <c r="EB87" s="83">
        <f t="shared" ca="1" si="357"/>
        <v>0</v>
      </c>
      <c r="EC87" s="83">
        <f t="shared" ca="1" si="357"/>
        <v>0</v>
      </c>
      <c r="ED87" s="126">
        <f ca="1">IFERROR(IF(VLOOKUP(ED$1,$A$7:$C$26,3,0),IF(ISNUMBER(DU87),SUMIFS('Stats Coachs'!$F$3:$F$29,'Stats Coachs'!$C$3:$C$29,VLOOKUP(ED$1,$A$7:$B$26,2,0)),""),""),"")</f>
        <v>24</v>
      </c>
      <c r="EE87" s="83">
        <f t="shared" ca="1" si="358"/>
        <v>10</v>
      </c>
      <c r="EF87" s="83">
        <f t="shared" ca="1" si="358"/>
        <v>10</v>
      </c>
      <c r="EG87" s="83">
        <f t="shared" ca="1" si="358"/>
        <v>0</v>
      </c>
      <c r="EH87" s="83">
        <f t="shared" ca="1" si="358"/>
        <v>820</v>
      </c>
      <c r="EI87" s="83">
        <f t="shared" ca="1" si="358"/>
        <v>82</v>
      </c>
      <c r="EJ87" s="83">
        <f t="shared" ca="1" si="358"/>
        <v>0</v>
      </c>
      <c r="EK87" s="83">
        <f t="shared" ca="1" si="358"/>
        <v>0</v>
      </c>
      <c r="EL87" s="83">
        <f t="shared" ca="1" si="358"/>
        <v>0</v>
      </c>
      <c r="EM87" s="83">
        <f t="shared" ca="1" si="358"/>
        <v>0</v>
      </c>
      <c r="EN87" s="126">
        <f ca="1">IFERROR(IF(VLOOKUP(EN$1,$A$7:$C$26,3,0),IF(ISNUMBER(EE87),SUMIFS('Stats Coachs'!$F$3:$F$29,'Stats Coachs'!$C$3:$C$29,VLOOKUP(EN$1,$A$7:$B$26,2,0)),""),""),"")</f>
        <v>25</v>
      </c>
      <c r="EO87" s="83">
        <f t="shared" ca="1" si="359"/>
        <v>17</v>
      </c>
      <c r="EP87" s="83">
        <f t="shared" ca="1" si="359"/>
        <v>15</v>
      </c>
      <c r="EQ87" s="83">
        <f t="shared" ca="1" si="359"/>
        <v>2</v>
      </c>
      <c r="ER87" s="83">
        <f t="shared" ca="1" si="359"/>
        <v>1345</v>
      </c>
      <c r="ES87" s="83">
        <f t="shared" ca="1" si="359"/>
        <v>79</v>
      </c>
      <c r="ET87" s="83">
        <f t="shared" ca="1" si="359"/>
        <v>3</v>
      </c>
      <c r="EU87" s="83">
        <f t="shared" ca="1" si="359"/>
        <v>0</v>
      </c>
      <c r="EV87" s="83">
        <f t="shared" ca="1" si="359"/>
        <v>0</v>
      </c>
      <c r="EW87" s="83">
        <f t="shared" ca="1" si="359"/>
        <v>0</v>
      </c>
      <c r="EX87" s="126">
        <f ca="1">IFERROR(IF(VLOOKUP(EX$1,$A$7:$C$26,3,0),IF(ISNUMBER(EO87),SUMIFS('Stats Coachs'!$F$3:$F$29,'Stats Coachs'!$C$3:$C$29,VLOOKUP(EX$1,$A$7:$B$26,2,0)),""),""),"")</f>
        <v>23</v>
      </c>
      <c r="EY87" s="83">
        <f t="shared" ca="1" si="360"/>
        <v>17</v>
      </c>
      <c r="EZ87" s="83">
        <f t="shared" ca="1" si="360"/>
        <v>15</v>
      </c>
      <c r="FA87" s="83">
        <f t="shared" ca="1" si="360"/>
        <v>2</v>
      </c>
      <c r="FB87" s="83">
        <f t="shared" ca="1" si="360"/>
        <v>1350</v>
      </c>
      <c r="FC87" s="83">
        <f t="shared" ca="1" si="360"/>
        <v>80</v>
      </c>
      <c r="FD87" s="83">
        <f t="shared" ca="1" si="360"/>
        <v>2</v>
      </c>
      <c r="FE87" s="83">
        <f t="shared" ca="1" si="360"/>
        <v>2</v>
      </c>
      <c r="FF87" s="83">
        <f t="shared" ca="1" si="360"/>
        <v>0</v>
      </c>
      <c r="FG87" s="83">
        <f t="shared" ca="1" si="360"/>
        <v>0</v>
      </c>
      <c r="FH87" s="126">
        <f ca="1">IFERROR(IF(VLOOKUP(FH$1,$A$7:$C$26,3,0),IF(ISNUMBER(EY87),SUMIFS('Stats Coachs'!$F$3:$F$29,'Stats Coachs'!$C$3:$C$29,VLOOKUP(FH$1,$A$7:$B$26,2,0)),""),""),"")</f>
        <v>27</v>
      </c>
      <c r="FI87" s="83">
        <f t="shared" ca="1" si="361"/>
        <v>17</v>
      </c>
      <c r="FJ87" s="83">
        <f t="shared" ca="1" si="361"/>
        <v>14</v>
      </c>
      <c r="FK87" s="83">
        <f t="shared" ca="1" si="361"/>
        <v>3</v>
      </c>
      <c r="FL87" s="83">
        <f t="shared" ca="1" si="361"/>
        <v>1330</v>
      </c>
      <c r="FM87" s="83">
        <f t="shared" ca="1" si="361"/>
        <v>78</v>
      </c>
      <c r="FN87" s="83">
        <f t="shared" ca="1" si="361"/>
        <v>0</v>
      </c>
      <c r="FO87" s="83">
        <f t="shared" ca="1" si="361"/>
        <v>2</v>
      </c>
      <c r="FP87" s="83">
        <f t="shared" ca="1" si="361"/>
        <v>0</v>
      </c>
      <c r="FQ87" s="83">
        <f t="shared" ca="1" si="361"/>
        <v>0</v>
      </c>
      <c r="FR87" s="126">
        <f ca="1">IFERROR(IF(VLOOKUP(FR$1,$A$7:$C$26,3,0),IF(ISNUMBER(FI87),SUMIFS('Stats Coachs'!$F$3:$F$29,'Stats Coachs'!$C$3:$C$29,VLOOKUP(FR$1,$A$7:$B$26,2,0)),""),""),"")</f>
        <v>24</v>
      </c>
      <c r="FS87" s="83">
        <f t="shared" ca="1" si="362"/>
        <v>15</v>
      </c>
      <c r="FT87" s="83">
        <f t="shared" ca="1" si="362"/>
        <v>14</v>
      </c>
      <c r="FU87" s="83">
        <f t="shared" ca="1" si="362"/>
        <v>1</v>
      </c>
      <c r="FV87" s="83">
        <f t="shared" ca="1" si="362"/>
        <v>1255</v>
      </c>
      <c r="FW87" s="83">
        <f t="shared" ca="1" si="362"/>
        <v>85</v>
      </c>
      <c r="FX87" s="83">
        <f t="shared" ca="1" si="362"/>
        <v>3</v>
      </c>
      <c r="FY87" s="83">
        <f t="shared" ca="1" si="362"/>
        <v>0</v>
      </c>
      <c r="FZ87" s="83">
        <f t="shared" ca="1" si="362"/>
        <v>0</v>
      </c>
      <c r="GA87" s="83">
        <f t="shared" ca="1" si="362"/>
        <v>0</v>
      </c>
      <c r="GB87" s="126">
        <f ca="1">IFERROR(IF(VLOOKUP(GB$1,$A$7:$C$26,3,0),IF(ISNUMBER(FS87),SUMIFS('Stats Coachs'!$F$3:$F$29,'Stats Coachs'!$C$3:$C$29,VLOOKUP(GB$1,$A$7:$B$26,2,0)),""),""),"")</f>
        <v>25</v>
      </c>
      <c r="GC87" s="83" t="str">
        <f t="shared" ca="1" si="363"/>
        <v/>
      </c>
      <c r="GD87" s="83" t="str">
        <f t="shared" ca="1" si="363"/>
        <v/>
      </c>
      <c r="GE87" s="83" t="str">
        <f t="shared" ca="1" si="363"/>
        <v/>
      </c>
      <c r="GF87" s="83" t="str">
        <f t="shared" ca="1" si="363"/>
        <v/>
      </c>
      <c r="GG87" s="83" t="str">
        <f t="shared" ca="1" si="363"/>
        <v/>
      </c>
      <c r="GH87" s="83" t="str">
        <f t="shared" ca="1" si="363"/>
        <v/>
      </c>
      <c r="GI87" s="83" t="str">
        <f t="shared" ca="1" si="363"/>
        <v/>
      </c>
      <c r="GJ87" s="83" t="str">
        <f t="shared" ca="1" si="363"/>
        <v/>
      </c>
      <c r="GK87" s="83" t="str">
        <f t="shared" ca="1" si="363"/>
        <v/>
      </c>
      <c r="GL87" s="126" t="str">
        <f ca="1">IFERROR(IF(VLOOKUP(GL$1,$A$7:$C$26,3,0),IF(ISNUMBER(GC87),SUMIFS('Stats Coachs'!$F$3:$F$29,'Stats Coachs'!$C$3:$C$29,VLOOKUP(GL$1,$A$7:$B$26,2,0)),""),""),"")</f>
        <v/>
      </c>
      <c r="GM87" s="83" t="str">
        <f t="shared" ca="1" si="364"/>
        <v/>
      </c>
      <c r="GN87" s="83" t="str">
        <f t="shared" ca="1" si="364"/>
        <v/>
      </c>
      <c r="GO87" s="83" t="str">
        <f t="shared" ca="1" si="364"/>
        <v/>
      </c>
      <c r="GP87" s="83" t="str">
        <f t="shared" ca="1" si="364"/>
        <v/>
      </c>
      <c r="GQ87" s="83" t="str">
        <f t="shared" ca="1" si="364"/>
        <v/>
      </c>
      <c r="GR87" s="83" t="str">
        <f t="shared" ca="1" si="364"/>
        <v/>
      </c>
      <c r="GS87" s="83" t="str">
        <f t="shared" ca="1" si="364"/>
        <v/>
      </c>
      <c r="GT87" s="83" t="str">
        <f t="shared" ca="1" si="364"/>
        <v/>
      </c>
      <c r="GU87" s="83" t="str">
        <f t="shared" ca="1" si="364"/>
        <v/>
      </c>
      <c r="GV87" s="126" t="str">
        <f ca="1">IFERROR(IF(VLOOKUP(GV$1,$A$7:$C$26,3,0),IF(ISNUMBER(GM87),SUMIFS('Stats Coachs'!$F$3:$F$29,'Stats Coachs'!$C$3:$C$29,VLOOKUP(GV$1,$A$7:$B$26,2,0)),""),""),"")</f>
        <v/>
      </c>
      <c r="GW87" s="83" t="str">
        <f t="shared" ca="1" si="365"/>
        <v/>
      </c>
      <c r="GX87" s="83" t="str">
        <f t="shared" ca="1" si="365"/>
        <v/>
      </c>
      <c r="GY87" s="83" t="str">
        <f t="shared" ca="1" si="365"/>
        <v/>
      </c>
      <c r="GZ87" s="83" t="str">
        <f t="shared" ca="1" si="365"/>
        <v/>
      </c>
      <c r="HA87" s="83" t="str">
        <f t="shared" ca="1" si="365"/>
        <v/>
      </c>
      <c r="HB87" s="83" t="str">
        <f t="shared" ca="1" si="365"/>
        <v/>
      </c>
      <c r="HC87" s="83" t="str">
        <f t="shared" ca="1" si="365"/>
        <v/>
      </c>
      <c r="HD87" s="83" t="str">
        <f t="shared" ca="1" si="365"/>
        <v/>
      </c>
      <c r="HE87" s="83" t="str">
        <f t="shared" ca="1" si="365"/>
        <v/>
      </c>
      <c r="HF87" s="126" t="str">
        <f ca="1">IFERROR(IF(VLOOKUP(HF$1,$A$7:$C$26,3,0),IF(ISNUMBER(GW87),SUMIFS('Stats Coachs'!$F$3:$F$29,'Stats Coachs'!$C$3:$C$29,VLOOKUP(HF$1,$A$7:$B$26,2,0)),""),""),"")</f>
        <v/>
      </c>
      <c r="HG87" s="83" t="str">
        <f t="shared" ca="1" si="366"/>
        <v/>
      </c>
      <c r="HH87" s="83" t="str">
        <f t="shared" ca="1" si="366"/>
        <v/>
      </c>
      <c r="HI87" s="83" t="str">
        <f t="shared" ca="1" si="366"/>
        <v/>
      </c>
      <c r="HJ87" s="83" t="str">
        <f t="shared" ca="1" si="366"/>
        <v/>
      </c>
      <c r="HK87" s="83" t="str">
        <f t="shared" ca="1" si="366"/>
        <v/>
      </c>
      <c r="HL87" s="83" t="str">
        <f t="shared" ca="1" si="366"/>
        <v/>
      </c>
      <c r="HM87" s="83" t="str">
        <f t="shared" ca="1" si="366"/>
        <v/>
      </c>
      <c r="HN87" s="83" t="str">
        <f t="shared" ca="1" si="366"/>
        <v/>
      </c>
      <c r="HO87" s="83" t="str">
        <f t="shared" ca="1" si="366"/>
        <v/>
      </c>
      <c r="HP87" s="126" t="str">
        <f ca="1">IFERROR(IF(VLOOKUP(HP$1,$A$7:$C$26,3,0),IF(ISNUMBER(HG87),SUMIFS('Stats Coachs'!$F$3:$F$29,'Stats Coachs'!$C$3:$C$29,VLOOKUP(HP$1,$A$7:$B$26,2,0)),""),""),"")</f>
        <v/>
      </c>
      <c r="HQ87" s="83" t="str">
        <f t="shared" ca="1" si="367"/>
        <v/>
      </c>
      <c r="HR87" s="83" t="str">
        <f t="shared" ca="1" si="367"/>
        <v/>
      </c>
      <c r="HS87" s="83" t="str">
        <f t="shared" ca="1" si="367"/>
        <v/>
      </c>
      <c r="HT87" s="83" t="str">
        <f t="shared" ca="1" si="367"/>
        <v/>
      </c>
      <c r="HU87" s="83" t="str">
        <f t="shared" ca="1" si="367"/>
        <v/>
      </c>
      <c r="HV87" s="83" t="str">
        <f t="shared" ca="1" si="367"/>
        <v/>
      </c>
      <c r="HW87" s="83" t="str">
        <f t="shared" ca="1" si="367"/>
        <v/>
      </c>
      <c r="HX87" s="83" t="str">
        <f t="shared" ca="1" si="367"/>
        <v/>
      </c>
      <c r="HY87" s="83" t="str">
        <f t="shared" ca="1" si="367"/>
        <v/>
      </c>
      <c r="HZ87" s="126" t="str">
        <f ca="1">IFERROR(IF(VLOOKUP(HZ$1,$A$7:$C$26,3,0),IF(ISNUMBER(HQ87),SUMIFS('Stats Coachs'!$F$3:$F$29,'Stats Coachs'!$C$3:$C$29,VLOOKUP(HZ$1,$A$7:$B$26,2,0)),""),""),"")</f>
        <v/>
      </c>
      <c r="IA87" s="83" t="str">
        <f t="shared" ca="1" si="368"/>
        <v/>
      </c>
      <c r="IB87" s="83" t="str">
        <f t="shared" ca="1" si="368"/>
        <v/>
      </c>
      <c r="IC87" s="83" t="str">
        <f t="shared" ca="1" si="368"/>
        <v/>
      </c>
      <c r="ID87" s="83" t="str">
        <f t="shared" ca="1" si="368"/>
        <v/>
      </c>
      <c r="IE87" s="83" t="str">
        <f t="shared" ca="1" si="368"/>
        <v/>
      </c>
      <c r="IF87" s="83" t="str">
        <f t="shared" ca="1" si="368"/>
        <v/>
      </c>
      <c r="IG87" s="83" t="str">
        <f t="shared" ca="1" si="368"/>
        <v/>
      </c>
      <c r="IH87" s="83" t="str">
        <f t="shared" ca="1" si="368"/>
        <v/>
      </c>
      <c r="II87" s="83" t="str">
        <f t="shared" ca="1" si="368"/>
        <v/>
      </c>
      <c r="IJ87" s="126" t="str">
        <f ca="1">IFERROR(IF(VLOOKUP(IJ$1,$A$7:$C$26,3,0),IF(ISNUMBER(IA87),SUMIFS('Stats Coachs'!$F$3:$F$29,'Stats Coachs'!$C$3:$C$29,VLOOKUP(IJ$1,$A$7:$B$26,2,0)),""),""),"")</f>
        <v/>
      </c>
    </row>
    <row r="88" spans="5:244" x14ac:dyDescent="0.2">
      <c r="E88" s="83">
        <v>85</v>
      </c>
      <c r="F88" s="86" t="str">
        <f t="shared" ca="1" si="347"/>
        <v>Eric</v>
      </c>
      <c r="G88" s="83">
        <f t="shared" ca="1" si="315"/>
        <v>3</v>
      </c>
      <c r="H88" s="83">
        <f t="shared" ca="1" si="315"/>
        <v>2</v>
      </c>
      <c r="I88" s="83">
        <f t="shared" ca="1" si="315"/>
        <v>1</v>
      </c>
      <c r="J88" s="117">
        <f t="shared" ca="1" si="311"/>
        <v>155</v>
      </c>
      <c r="K88" s="87">
        <f t="shared" ca="1" si="316"/>
        <v>51.5</v>
      </c>
      <c r="L88" s="83">
        <f t="shared" ca="1" si="317"/>
        <v>0</v>
      </c>
      <c r="M88" s="83">
        <f t="shared" ca="1" si="317"/>
        <v>0</v>
      </c>
      <c r="N88" s="83">
        <f t="shared" ca="1" si="317"/>
        <v>0</v>
      </c>
      <c r="O88" s="83">
        <f t="shared" ca="1" si="312"/>
        <v>0</v>
      </c>
      <c r="P88" s="114">
        <f t="shared" ca="1" si="318"/>
        <v>6.8649885583524023E-3</v>
      </c>
      <c r="Q88" s="83">
        <f t="shared" ca="1" si="319"/>
        <v>1</v>
      </c>
      <c r="R88" s="114">
        <f t="shared" ca="1" si="320"/>
        <v>0.13043478260869565</v>
      </c>
      <c r="T88" s="88">
        <f ca="1">RANK(V88,$V$4:$V$98,0)+COUNTIFS($V$4:$V88,V88)-1</f>
        <v>93</v>
      </c>
      <c r="U88" s="84" t="str">
        <f>Listes!X88</f>
        <v>Sébastien</v>
      </c>
      <c r="V88" s="89" cm="1">
        <f t="array" aca="1" ref="V88" ca="1">INDEX($W88:$AG88,$C$2)</f>
        <v>2</v>
      </c>
      <c r="W88" s="83">
        <f t="shared" ca="1" si="321"/>
        <v>2</v>
      </c>
      <c r="X88" s="83">
        <f t="shared" ca="1" si="321"/>
        <v>2</v>
      </c>
      <c r="Y88" s="83">
        <f t="shared" ca="1" si="321"/>
        <v>0</v>
      </c>
      <c r="Z88" s="83">
        <f t="shared" ca="1" si="321"/>
        <v>180</v>
      </c>
      <c r="AA88" s="90">
        <f t="shared" ca="1" si="313"/>
        <v>90</v>
      </c>
      <c r="AB88" s="83">
        <f t="shared" ca="1" si="322"/>
        <v>0</v>
      </c>
      <c r="AC88" s="83">
        <f t="shared" ca="1" si="322"/>
        <v>0</v>
      </c>
      <c r="AD88" s="83">
        <f t="shared" ca="1" si="322"/>
        <v>0</v>
      </c>
      <c r="AE88" s="83">
        <f t="shared" ca="1" si="322"/>
        <v>0</v>
      </c>
      <c r="AF88" s="116">
        <f t="shared" ca="1" si="314"/>
        <v>4.5766590389016018E-3</v>
      </c>
      <c r="AG88" s="85">
        <f t="shared" ca="1" si="323"/>
        <v>1</v>
      </c>
      <c r="AH88" s="126">
        <f t="shared" ca="1" si="324"/>
        <v>21</v>
      </c>
      <c r="AI88" s="83" t="str">
        <f t="shared" ca="1" si="348"/>
        <v/>
      </c>
      <c r="AJ88" s="83" t="str">
        <f t="shared" ca="1" si="348"/>
        <v/>
      </c>
      <c r="AK88" s="83" t="str">
        <f t="shared" ca="1" si="348"/>
        <v/>
      </c>
      <c r="AL88" s="83" t="str">
        <f t="shared" ca="1" si="348"/>
        <v/>
      </c>
      <c r="AM88" s="83" t="str">
        <f t="shared" ca="1" si="348"/>
        <v/>
      </c>
      <c r="AN88" s="83" t="str">
        <f t="shared" ca="1" si="348"/>
        <v/>
      </c>
      <c r="AO88" s="83" t="str">
        <f t="shared" ca="1" si="348"/>
        <v/>
      </c>
      <c r="AP88" s="83" t="str">
        <f t="shared" ca="1" si="348"/>
        <v/>
      </c>
      <c r="AQ88" s="83" t="str">
        <f t="shared" ca="1" si="348"/>
        <v/>
      </c>
      <c r="AR88" s="126" t="str">
        <f ca="1">IFERROR(IF(VLOOKUP(AR$1,$A$6:$C$26,3,0),IF(ISNUMBER(AI88),SUMIFS('Stats Coachs'!$F$2:$F$29,'Stats Coachs'!$C$2:$C$29,VLOOKUP(AR$1,$A$6:$B$26,2,0)),""),""),"")</f>
        <v/>
      </c>
      <c r="AS88" s="83" t="str">
        <f t="shared" ca="1" si="349"/>
        <v/>
      </c>
      <c r="AT88" s="83" t="str">
        <f t="shared" ca="1" si="349"/>
        <v/>
      </c>
      <c r="AU88" s="83" t="str">
        <f t="shared" ca="1" si="349"/>
        <v/>
      </c>
      <c r="AV88" s="83" t="str">
        <f t="shared" ca="1" si="349"/>
        <v/>
      </c>
      <c r="AW88" s="83" t="str">
        <f t="shared" ca="1" si="349"/>
        <v/>
      </c>
      <c r="AX88" s="83" t="str">
        <f t="shared" ca="1" si="349"/>
        <v/>
      </c>
      <c r="AY88" s="83" t="str">
        <f t="shared" ca="1" si="349"/>
        <v/>
      </c>
      <c r="AZ88" s="83" t="str">
        <f t="shared" ca="1" si="349"/>
        <v/>
      </c>
      <c r="BA88" s="83" t="str">
        <f t="shared" ca="1" si="349"/>
        <v/>
      </c>
      <c r="BB88" s="126" t="str">
        <f ca="1">IFERROR(IF(VLOOKUP(BB$1,$A$7:$C$26,3,0),IF(ISNUMBER(AS88),SUMIFS('Stats Coachs'!$F$3:$F$29,'Stats Coachs'!$C$3:$C$29,VLOOKUP(BB$1,$A$7:$B$26,2,0)),""),""),"")</f>
        <v/>
      </c>
      <c r="BC88" s="83" t="str">
        <f t="shared" ca="1" si="350"/>
        <v/>
      </c>
      <c r="BD88" s="83" t="str">
        <f t="shared" ca="1" si="350"/>
        <v/>
      </c>
      <c r="BE88" s="83" t="str">
        <f t="shared" ca="1" si="350"/>
        <v/>
      </c>
      <c r="BF88" s="83" t="str">
        <f t="shared" ca="1" si="350"/>
        <v/>
      </c>
      <c r="BG88" s="83" t="str">
        <f t="shared" ca="1" si="350"/>
        <v/>
      </c>
      <c r="BH88" s="83" t="str">
        <f t="shared" ca="1" si="350"/>
        <v/>
      </c>
      <c r="BI88" s="83" t="str">
        <f t="shared" ca="1" si="350"/>
        <v/>
      </c>
      <c r="BJ88" s="83" t="str">
        <f t="shared" ca="1" si="350"/>
        <v/>
      </c>
      <c r="BK88" s="83" t="str">
        <f t="shared" ca="1" si="350"/>
        <v/>
      </c>
      <c r="BL88" s="126" t="str">
        <f ca="1">IFERROR(IF(VLOOKUP(BL$1,$A$7:$C$26,3,0),IF(ISNUMBER(BC88),SUMIFS('Stats Coachs'!$F$3:$F$29,'Stats Coachs'!$C$3:$C$29,VLOOKUP(BL$1,$A$7:$B$26,2,0)),""),""),"")</f>
        <v/>
      </c>
      <c r="BM88" s="83" t="str">
        <f t="shared" ca="1" si="351"/>
        <v/>
      </c>
      <c r="BN88" s="83" t="str">
        <f t="shared" ca="1" si="351"/>
        <v/>
      </c>
      <c r="BO88" s="83" t="str">
        <f t="shared" ca="1" si="351"/>
        <v/>
      </c>
      <c r="BP88" s="83" t="str">
        <f t="shared" ca="1" si="351"/>
        <v/>
      </c>
      <c r="BQ88" s="83" t="str">
        <f t="shared" ca="1" si="351"/>
        <v/>
      </c>
      <c r="BR88" s="83" t="str">
        <f t="shared" ca="1" si="351"/>
        <v/>
      </c>
      <c r="BS88" s="83" t="str">
        <f t="shared" ca="1" si="351"/>
        <v/>
      </c>
      <c r="BT88" s="83" t="str">
        <f t="shared" ca="1" si="351"/>
        <v/>
      </c>
      <c r="BU88" s="83" t="str">
        <f t="shared" ca="1" si="351"/>
        <v/>
      </c>
      <c r="BV88" s="126" t="str">
        <f ca="1">IFERROR(IF(VLOOKUP(BV$1,$A$7:$C$26,3,0),IF(ISNUMBER(BM88),SUMIFS('Stats Coachs'!$F$3:$F$29,'Stats Coachs'!$C$3:$C$29,VLOOKUP(BV$1,$A$7:$B$26,2,0)),""),""),"")</f>
        <v/>
      </c>
      <c r="BW88" s="83" t="str">
        <f t="shared" ca="1" si="352"/>
        <v/>
      </c>
      <c r="BX88" s="83" t="str">
        <f t="shared" ca="1" si="352"/>
        <v/>
      </c>
      <c r="BY88" s="83" t="str">
        <f t="shared" ca="1" si="352"/>
        <v/>
      </c>
      <c r="BZ88" s="83" t="str">
        <f t="shared" ca="1" si="352"/>
        <v/>
      </c>
      <c r="CA88" s="83" t="str">
        <f t="shared" ca="1" si="352"/>
        <v/>
      </c>
      <c r="CB88" s="83" t="str">
        <f t="shared" ca="1" si="352"/>
        <v/>
      </c>
      <c r="CC88" s="83" t="str">
        <f t="shared" ca="1" si="352"/>
        <v/>
      </c>
      <c r="CD88" s="83" t="str">
        <f t="shared" ca="1" si="352"/>
        <v/>
      </c>
      <c r="CE88" s="83" t="str">
        <f t="shared" ca="1" si="352"/>
        <v/>
      </c>
      <c r="CF88" s="126" t="str">
        <f ca="1">IFERROR(IF(VLOOKUP(CF$1,$A$7:$C$26,3,0),IF(ISNUMBER(BW88),SUMIFS('Stats Coachs'!$F$3:$F$29,'Stats Coachs'!$C$3:$C$29,VLOOKUP(CF$1,$A$7:$B$26,2,0)),""),""),"")</f>
        <v/>
      </c>
      <c r="CG88" s="83" t="str">
        <f t="shared" ca="1" si="353"/>
        <v/>
      </c>
      <c r="CH88" s="83" t="str">
        <f t="shared" ca="1" si="353"/>
        <v/>
      </c>
      <c r="CI88" s="83" t="str">
        <f t="shared" ca="1" si="353"/>
        <v/>
      </c>
      <c r="CJ88" s="83" t="str">
        <f t="shared" ca="1" si="353"/>
        <v/>
      </c>
      <c r="CK88" s="83" t="str">
        <f t="shared" ca="1" si="353"/>
        <v/>
      </c>
      <c r="CL88" s="83" t="str">
        <f t="shared" ca="1" si="353"/>
        <v/>
      </c>
      <c r="CM88" s="83" t="str">
        <f t="shared" ca="1" si="353"/>
        <v/>
      </c>
      <c r="CN88" s="83" t="str">
        <f t="shared" ca="1" si="353"/>
        <v/>
      </c>
      <c r="CO88" s="83" t="str">
        <f t="shared" ca="1" si="353"/>
        <v/>
      </c>
      <c r="CP88" s="126" t="str">
        <f ca="1">IFERROR(IF(VLOOKUP(CP$1,$A$7:$C$26,3,0),IF(ISNUMBER(CG88),SUMIFS('Stats Coachs'!$F$3:$F$29,'Stats Coachs'!$C$3:$C$29,VLOOKUP(CP$1,$A$7:$B$26,2,0)),""),""),"")</f>
        <v/>
      </c>
      <c r="CQ88" s="83" t="str">
        <f t="shared" ca="1" si="354"/>
        <v/>
      </c>
      <c r="CR88" s="83" t="str">
        <f t="shared" ca="1" si="354"/>
        <v/>
      </c>
      <c r="CS88" s="83" t="str">
        <f t="shared" ca="1" si="354"/>
        <v/>
      </c>
      <c r="CT88" s="83" t="str">
        <f t="shared" ca="1" si="354"/>
        <v/>
      </c>
      <c r="CU88" s="83" t="str">
        <f t="shared" ca="1" si="354"/>
        <v/>
      </c>
      <c r="CV88" s="83" t="str">
        <f t="shared" ca="1" si="354"/>
        <v/>
      </c>
      <c r="CW88" s="83" t="str">
        <f t="shared" ca="1" si="354"/>
        <v/>
      </c>
      <c r="CX88" s="83" t="str">
        <f t="shared" ca="1" si="354"/>
        <v/>
      </c>
      <c r="CY88" s="83" t="str">
        <f t="shared" ca="1" si="354"/>
        <v/>
      </c>
      <c r="CZ88" s="126" t="str">
        <f ca="1">IFERROR(IF(VLOOKUP(CZ$1,$A$7:$C$26,3,0),IF(ISNUMBER(CQ88),SUMIFS('Stats Coachs'!$F$3:$F$29,'Stats Coachs'!$C$3:$C$29,VLOOKUP(CZ$1,$A$7:$B$26,2,0)),""),""),"")</f>
        <v/>
      </c>
      <c r="DA88" s="83" t="str">
        <f t="shared" ca="1" si="355"/>
        <v/>
      </c>
      <c r="DB88" s="83" t="str">
        <f t="shared" ca="1" si="355"/>
        <v/>
      </c>
      <c r="DC88" s="83" t="str">
        <f t="shared" ca="1" si="355"/>
        <v/>
      </c>
      <c r="DD88" s="83" t="str">
        <f t="shared" ca="1" si="355"/>
        <v/>
      </c>
      <c r="DE88" s="83" t="str">
        <f t="shared" ca="1" si="355"/>
        <v/>
      </c>
      <c r="DF88" s="83" t="str">
        <f t="shared" ca="1" si="355"/>
        <v/>
      </c>
      <c r="DG88" s="83" t="str">
        <f t="shared" ca="1" si="355"/>
        <v/>
      </c>
      <c r="DH88" s="83" t="str">
        <f t="shared" ca="1" si="355"/>
        <v/>
      </c>
      <c r="DI88" s="83" t="str">
        <f t="shared" ca="1" si="355"/>
        <v/>
      </c>
      <c r="DJ88" s="126" t="str">
        <f ca="1">IFERROR(IF(VLOOKUP(DJ$1,$A$7:$C$26,3,0),IF(ISNUMBER(DA88),SUMIFS('Stats Coachs'!$F$3:$F$29,'Stats Coachs'!$C$3:$C$29,VLOOKUP(DJ$1,$A$7:$B$26,2,0)),""),""),"")</f>
        <v/>
      </c>
      <c r="DK88" s="83" t="str">
        <f t="shared" ca="1" si="356"/>
        <v/>
      </c>
      <c r="DL88" s="83" t="str">
        <f t="shared" ca="1" si="356"/>
        <v/>
      </c>
      <c r="DM88" s="83" t="str">
        <f t="shared" ca="1" si="356"/>
        <v/>
      </c>
      <c r="DN88" s="83" t="str">
        <f t="shared" ca="1" si="356"/>
        <v/>
      </c>
      <c r="DO88" s="83" t="str">
        <f t="shared" ca="1" si="356"/>
        <v/>
      </c>
      <c r="DP88" s="83" t="str">
        <f t="shared" ca="1" si="356"/>
        <v/>
      </c>
      <c r="DQ88" s="83" t="str">
        <f t="shared" ca="1" si="356"/>
        <v/>
      </c>
      <c r="DR88" s="83" t="str">
        <f t="shared" ca="1" si="356"/>
        <v/>
      </c>
      <c r="DS88" s="83" t="str">
        <f t="shared" ca="1" si="356"/>
        <v/>
      </c>
      <c r="DT88" s="126" t="str">
        <f ca="1">IFERROR(IF(VLOOKUP(DT$1,$A$7:$C$26,3,0),IF(ISNUMBER(DK88),SUMIFS('Stats Coachs'!$F$3:$F$29,'Stats Coachs'!$C$3:$C$29,VLOOKUP(DT$1,$A$7:$B$26,2,0)),""),""),"")</f>
        <v/>
      </c>
      <c r="DU88" s="83" t="str">
        <f t="shared" ca="1" si="357"/>
        <v/>
      </c>
      <c r="DV88" s="83" t="str">
        <f t="shared" ca="1" si="357"/>
        <v/>
      </c>
      <c r="DW88" s="83" t="str">
        <f t="shared" ca="1" si="357"/>
        <v/>
      </c>
      <c r="DX88" s="83" t="str">
        <f t="shared" ca="1" si="357"/>
        <v/>
      </c>
      <c r="DY88" s="83" t="str">
        <f t="shared" ca="1" si="357"/>
        <v/>
      </c>
      <c r="DZ88" s="83" t="str">
        <f t="shared" ca="1" si="357"/>
        <v/>
      </c>
      <c r="EA88" s="83" t="str">
        <f t="shared" ca="1" si="357"/>
        <v/>
      </c>
      <c r="EB88" s="83" t="str">
        <f t="shared" ca="1" si="357"/>
        <v/>
      </c>
      <c r="EC88" s="83" t="str">
        <f t="shared" ca="1" si="357"/>
        <v/>
      </c>
      <c r="ED88" s="126" t="str">
        <f ca="1">IFERROR(IF(VLOOKUP(ED$1,$A$7:$C$26,3,0),IF(ISNUMBER(DU88),SUMIFS('Stats Coachs'!$F$3:$F$29,'Stats Coachs'!$C$3:$C$29,VLOOKUP(ED$1,$A$7:$B$26,2,0)),""),""),"")</f>
        <v/>
      </c>
      <c r="EE88" s="83" t="str">
        <f t="shared" ca="1" si="358"/>
        <v/>
      </c>
      <c r="EF88" s="83" t="str">
        <f t="shared" ca="1" si="358"/>
        <v/>
      </c>
      <c r="EG88" s="83" t="str">
        <f t="shared" ca="1" si="358"/>
        <v/>
      </c>
      <c r="EH88" s="83" t="str">
        <f t="shared" ca="1" si="358"/>
        <v/>
      </c>
      <c r="EI88" s="83" t="str">
        <f t="shared" ca="1" si="358"/>
        <v/>
      </c>
      <c r="EJ88" s="83" t="str">
        <f t="shared" ca="1" si="358"/>
        <v/>
      </c>
      <c r="EK88" s="83" t="str">
        <f t="shared" ca="1" si="358"/>
        <v/>
      </c>
      <c r="EL88" s="83" t="str">
        <f t="shared" ca="1" si="358"/>
        <v/>
      </c>
      <c r="EM88" s="83" t="str">
        <f t="shared" ca="1" si="358"/>
        <v/>
      </c>
      <c r="EN88" s="126" t="str">
        <f ca="1">IFERROR(IF(VLOOKUP(EN$1,$A$7:$C$26,3,0),IF(ISNUMBER(EE88),SUMIFS('Stats Coachs'!$F$3:$F$29,'Stats Coachs'!$C$3:$C$29,VLOOKUP(EN$1,$A$7:$B$26,2,0)),""),""),"")</f>
        <v/>
      </c>
      <c r="EO88" s="83" t="str">
        <f t="shared" ca="1" si="359"/>
        <v/>
      </c>
      <c r="EP88" s="83" t="str">
        <f t="shared" ca="1" si="359"/>
        <v/>
      </c>
      <c r="EQ88" s="83" t="str">
        <f t="shared" ca="1" si="359"/>
        <v/>
      </c>
      <c r="ER88" s="83" t="str">
        <f t="shared" ca="1" si="359"/>
        <v/>
      </c>
      <c r="ES88" s="83" t="str">
        <f t="shared" ca="1" si="359"/>
        <v/>
      </c>
      <c r="ET88" s="83" t="str">
        <f t="shared" ca="1" si="359"/>
        <v/>
      </c>
      <c r="EU88" s="83" t="str">
        <f t="shared" ca="1" si="359"/>
        <v/>
      </c>
      <c r="EV88" s="83" t="str">
        <f t="shared" ca="1" si="359"/>
        <v/>
      </c>
      <c r="EW88" s="83" t="str">
        <f t="shared" ca="1" si="359"/>
        <v/>
      </c>
      <c r="EX88" s="126" t="str">
        <f ca="1">IFERROR(IF(VLOOKUP(EX$1,$A$7:$C$26,3,0),IF(ISNUMBER(EO88),SUMIFS('Stats Coachs'!$F$3:$F$29,'Stats Coachs'!$C$3:$C$29,VLOOKUP(EX$1,$A$7:$B$26,2,0)),""),""),"")</f>
        <v/>
      </c>
      <c r="EY88" s="83" t="str">
        <f t="shared" ca="1" si="360"/>
        <v/>
      </c>
      <c r="EZ88" s="83" t="str">
        <f t="shared" ca="1" si="360"/>
        <v/>
      </c>
      <c r="FA88" s="83" t="str">
        <f t="shared" ca="1" si="360"/>
        <v/>
      </c>
      <c r="FB88" s="83" t="str">
        <f t="shared" ca="1" si="360"/>
        <v/>
      </c>
      <c r="FC88" s="83" t="str">
        <f t="shared" ca="1" si="360"/>
        <v/>
      </c>
      <c r="FD88" s="83" t="str">
        <f t="shared" ca="1" si="360"/>
        <v/>
      </c>
      <c r="FE88" s="83" t="str">
        <f t="shared" ca="1" si="360"/>
        <v/>
      </c>
      <c r="FF88" s="83" t="str">
        <f t="shared" ca="1" si="360"/>
        <v/>
      </c>
      <c r="FG88" s="83" t="str">
        <f t="shared" ca="1" si="360"/>
        <v/>
      </c>
      <c r="FH88" s="126" t="str">
        <f ca="1">IFERROR(IF(VLOOKUP(FH$1,$A$7:$C$26,3,0),IF(ISNUMBER(EY88),SUMIFS('Stats Coachs'!$F$3:$F$29,'Stats Coachs'!$C$3:$C$29,VLOOKUP(FH$1,$A$7:$B$26,2,0)),""),""),"")</f>
        <v/>
      </c>
      <c r="FI88" s="83" t="str">
        <f t="shared" ca="1" si="361"/>
        <v/>
      </c>
      <c r="FJ88" s="83" t="str">
        <f t="shared" ca="1" si="361"/>
        <v/>
      </c>
      <c r="FK88" s="83" t="str">
        <f t="shared" ca="1" si="361"/>
        <v/>
      </c>
      <c r="FL88" s="83" t="str">
        <f t="shared" ca="1" si="361"/>
        <v/>
      </c>
      <c r="FM88" s="83" t="str">
        <f t="shared" ca="1" si="361"/>
        <v/>
      </c>
      <c r="FN88" s="83" t="str">
        <f t="shared" ca="1" si="361"/>
        <v/>
      </c>
      <c r="FO88" s="83" t="str">
        <f t="shared" ca="1" si="361"/>
        <v/>
      </c>
      <c r="FP88" s="83" t="str">
        <f t="shared" ca="1" si="361"/>
        <v/>
      </c>
      <c r="FQ88" s="83" t="str">
        <f t="shared" ca="1" si="361"/>
        <v/>
      </c>
      <c r="FR88" s="126" t="str">
        <f ca="1">IFERROR(IF(VLOOKUP(FR$1,$A$7:$C$26,3,0),IF(ISNUMBER(FI88),SUMIFS('Stats Coachs'!$F$3:$F$29,'Stats Coachs'!$C$3:$C$29,VLOOKUP(FR$1,$A$7:$B$26,2,0)),""),""),"")</f>
        <v/>
      </c>
      <c r="FS88" s="83" t="str">
        <f t="shared" ca="1" si="362"/>
        <v/>
      </c>
      <c r="FT88" s="83" t="str">
        <f t="shared" ca="1" si="362"/>
        <v/>
      </c>
      <c r="FU88" s="83" t="str">
        <f t="shared" ca="1" si="362"/>
        <v/>
      </c>
      <c r="FV88" s="83" t="str">
        <f t="shared" ca="1" si="362"/>
        <v/>
      </c>
      <c r="FW88" s="83" t="str">
        <f t="shared" ca="1" si="362"/>
        <v/>
      </c>
      <c r="FX88" s="83" t="str">
        <f t="shared" ca="1" si="362"/>
        <v/>
      </c>
      <c r="FY88" s="83" t="str">
        <f t="shared" ca="1" si="362"/>
        <v/>
      </c>
      <c r="FZ88" s="83" t="str">
        <f t="shared" ca="1" si="362"/>
        <v/>
      </c>
      <c r="GA88" s="83" t="str">
        <f t="shared" ca="1" si="362"/>
        <v/>
      </c>
      <c r="GB88" s="126" t="str">
        <f ca="1">IFERROR(IF(VLOOKUP(GB$1,$A$7:$C$26,3,0),IF(ISNUMBER(FS88),SUMIFS('Stats Coachs'!$F$3:$F$29,'Stats Coachs'!$C$3:$C$29,VLOOKUP(GB$1,$A$7:$B$26,2,0)),""),""),"")</f>
        <v/>
      </c>
      <c r="GC88" s="83" t="str">
        <f t="shared" ca="1" si="363"/>
        <v/>
      </c>
      <c r="GD88" s="83" t="str">
        <f t="shared" ca="1" si="363"/>
        <v/>
      </c>
      <c r="GE88" s="83" t="str">
        <f t="shared" ca="1" si="363"/>
        <v/>
      </c>
      <c r="GF88" s="83" t="str">
        <f t="shared" ca="1" si="363"/>
        <v/>
      </c>
      <c r="GG88" s="83" t="str">
        <f t="shared" ca="1" si="363"/>
        <v/>
      </c>
      <c r="GH88" s="83" t="str">
        <f t="shared" ca="1" si="363"/>
        <v/>
      </c>
      <c r="GI88" s="83" t="str">
        <f t="shared" ca="1" si="363"/>
        <v/>
      </c>
      <c r="GJ88" s="83" t="str">
        <f t="shared" ca="1" si="363"/>
        <v/>
      </c>
      <c r="GK88" s="83" t="str">
        <f t="shared" ca="1" si="363"/>
        <v/>
      </c>
      <c r="GL88" s="126" t="str">
        <f ca="1">IFERROR(IF(VLOOKUP(GL$1,$A$7:$C$26,3,0),IF(ISNUMBER(GC88),SUMIFS('Stats Coachs'!$F$3:$F$29,'Stats Coachs'!$C$3:$C$29,VLOOKUP(GL$1,$A$7:$B$26,2,0)),""),""),"")</f>
        <v/>
      </c>
      <c r="GM88" s="83" t="str">
        <f t="shared" ca="1" si="364"/>
        <v/>
      </c>
      <c r="GN88" s="83" t="str">
        <f t="shared" ca="1" si="364"/>
        <v/>
      </c>
      <c r="GO88" s="83" t="str">
        <f t="shared" ca="1" si="364"/>
        <v/>
      </c>
      <c r="GP88" s="83" t="str">
        <f t="shared" ca="1" si="364"/>
        <v/>
      </c>
      <c r="GQ88" s="83" t="str">
        <f t="shared" ca="1" si="364"/>
        <v/>
      </c>
      <c r="GR88" s="83" t="str">
        <f t="shared" ca="1" si="364"/>
        <v/>
      </c>
      <c r="GS88" s="83" t="str">
        <f t="shared" ca="1" si="364"/>
        <v/>
      </c>
      <c r="GT88" s="83" t="str">
        <f t="shared" ca="1" si="364"/>
        <v/>
      </c>
      <c r="GU88" s="83" t="str">
        <f t="shared" ca="1" si="364"/>
        <v/>
      </c>
      <c r="GV88" s="126" t="str">
        <f ca="1">IFERROR(IF(VLOOKUP(GV$1,$A$7:$C$26,3,0),IF(ISNUMBER(GM88),SUMIFS('Stats Coachs'!$F$3:$F$29,'Stats Coachs'!$C$3:$C$29,VLOOKUP(GV$1,$A$7:$B$26,2,0)),""),""),"")</f>
        <v/>
      </c>
      <c r="GW88" s="83">
        <f t="shared" ca="1" si="365"/>
        <v>2</v>
      </c>
      <c r="GX88" s="83">
        <f t="shared" ca="1" si="365"/>
        <v>2</v>
      </c>
      <c r="GY88" s="83">
        <f t="shared" ca="1" si="365"/>
        <v>0</v>
      </c>
      <c r="GZ88" s="83">
        <f t="shared" ca="1" si="365"/>
        <v>180</v>
      </c>
      <c r="HA88" s="83">
        <f t="shared" ca="1" si="365"/>
        <v>90</v>
      </c>
      <c r="HB88" s="83">
        <f t="shared" ca="1" si="365"/>
        <v>0</v>
      </c>
      <c r="HC88" s="83">
        <f t="shared" ca="1" si="365"/>
        <v>0</v>
      </c>
      <c r="HD88" s="83">
        <f t="shared" ca="1" si="365"/>
        <v>0</v>
      </c>
      <c r="HE88" s="83">
        <f t="shared" ca="1" si="365"/>
        <v>0</v>
      </c>
      <c r="HF88" s="126">
        <f ca="1">IFERROR(IF(VLOOKUP(HF$1,$A$7:$C$26,3,0),IF(ISNUMBER(GW88),SUMIFS('Stats Coachs'!$F$3:$F$29,'Stats Coachs'!$C$3:$C$29,VLOOKUP(HF$1,$A$7:$B$26,2,0)),""),""),"")</f>
        <v>21</v>
      </c>
      <c r="HG88" s="83" t="str">
        <f t="shared" ca="1" si="366"/>
        <v/>
      </c>
      <c r="HH88" s="83" t="str">
        <f t="shared" ca="1" si="366"/>
        <v/>
      </c>
      <c r="HI88" s="83" t="str">
        <f t="shared" ca="1" si="366"/>
        <v/>
      </c>
      <c r="HJ88" s="83" t="str">
        <f t="shared" ca="1" si="366"/>
        <v/>
      </c>
      <c r="HK88" s="83" t="str">
        <f t="shared" ca="1" si="366"/>
        <v/>
      </c>
      <c r="HL88" s="83" t="str">
        <f t="shared" ca="1" si="366"/>
        <v/>
      </c>
      <c r="HM88" s="83" t="str">
        <f t="shared" ca="1" si="366"/>
        <v/>
      </c>
      <c r="HN88" s="83" t="str">
        <f t="shared" ca="1" si="366"/>
        <v/>
      </c>
      <c r="HO88" s="83" t="str">
        <f t="shared" ca="1" si="366"/>
        <v/>
      </c>
      <c r="HP88" s="126" t="str">
        <f ca="1">IFERROR(IF(VLOOKUP(HP$1,$A$7:$C$26,3,0),IF(ISNUMBER(HG88),SUMIFS('Stats Coachs'!$F$3:$F$29,'Stats Coachs'!$C$3:$C$29,VLOOKUP(HP$1,$A$7:$B$26,2,0)),""),""),"")</f>
        <v/>
      </c>
      <c r="HQ88" s="83" t="str">
        <f t="shared" ca="1" si="367"/>
        <v/>
      </c>
      <c r="HR88" s="83" t="str">
        <f t="shared" ca="1" si="367"/>
        <v/>
      </c>
      <c r="HS88" s="83" t="str">
        <f t="shared" ca="1" si="367"/>
        <v/>
      </c>
      <c r="HT88" s="83" t="str">
        <f t="shared" ca="1" si="367"/>
        <v/>
      </c>
      <c r="HU88" s="83" t="str">
        <f t="shared" ca="1" si="367"/>
        <v/>
      </c>
      <c r="HV88" s="83" t="str">
        <f t="shared" ca="1" si="367"/>
        <v/>
      </c>
      <c r="HW88" s="83" t="str">
        <f t="shared" ca="1" si="367"/>
        <v/>
      </c>
      <c r="HX88" s="83" t="str">
        <f t="shared" ca="1" si="367"/>
        <v/>
      </c>
      <c r="HY88" s="83" t="str">
        <f t="shared" ca="1" si="367"/>
        <v/>
      </c>
      <c r="HZ88" s="126" t="str">
        <f ca="1">IFERROR(IF(VLOOKUP(HZ$1,$A$7:$C$26,3,0),IF(ISNUMBER(HQ88),SUMIFS('Stats Coachs'!$F$3:$F$29,'Stats Coachs'!$C$3:$C$29,VLOOKUP(HZ$1,$A$7:$B$26,2,0)),""),""),"")</f>
        <v/>
      </c>
      <c r="IA88" s="83" t="str">
        <f t="shared" ca="1" si="368"/>
        <v/>
      </c>
      <c r="IB88" s="83" t="str">
        <f t="shared" ca="1" si="368"/>
        <v/>
      </c>
      <c r="IC88" s="83" t="str">
        <f t="shared" ca="1" si="368"/>
        <v/>
      </c>
      <c r="ID88" s="83" t="str">
        <f t="shared" ca="1" si="368"/>
        <v/>
      </c>
      <c r="IE88" s="83" t="str">
        <f t="shared" ca="1" si="368"/>
        <v/>
      </c>
      <c r="IF88" s="83" t="str">
        <f t="shared" ca="1" si="368"/>
        <v/>
      </c>
      <c r="IG88" s="83" t="str">
        <f t="shared" ca="1" si="368"/>
        <v/>
      </c>
      <c r="IH88" s="83" t="str">
        <f t="shared" ca="1" si="368"/>
        <v/>
      </c>
      <c r="II88" s="83" t="str">
        <f t="shared" ca="1" si="368"/>
        <v/>
      </c>
      <c r="IJ88" s="126" t="str">
        <f ca="1">IFERROR(IF(VLOOKUP(IJ$1,$A$7:$C$26,3,0),IF(ISNUMBER(IA88),SUMIFS('Stats Coachs'!$F$3:$F$29,'Stats Coachs'!$C$3:$C$29,VLOOKUP(IJ$1,$A$7:$B$26,2,0)),""),""),"")</f>
        <v/>
      </c>
    </row>
    <row r="89" spans="5:244" x14ac:dyDescent="0.2">
      <c r="E89" s="83">
        <v>86</v>
      </c>
      <c r="F89" s="86" t="str">
        <f t="shared" ca="1" si="347"/>
        <v>Gui Brun</v>
      </c>
      <c r="G89" s="83">
        <f t="shared" ca="1" si="315"/>
        <v>3</v>
      </c>
      <c r="H89" s="83">
        <f t="shared" ca="1" si="315"/>
        <v>2</v>
      </c>
      <c r="I89" s="83">
        <f t="shared" ca="1" si="315"/>
        <v>1</v>
      </c>
      <c r="J89" s="117">
        <f t="shared" ca="1" si="311"/>
        <v>195</v>
      </c>
      <c r="K89" s="87">
        <f t="shared" ca="1" si="316"/>
        <v>65</v>
      </c>
      <c r="L89" s="83">
        <f t="shared" ca="1" si="317"/>
        <v>0</v>
      </c>
      <c r="M89" s="83">
        <f t="shared" ca="1" si="317"/>
        <v>0</v>
      </c>
      <c r="N89" s="83">
        <f t="shared" ca="1" si="317"/>
        <v>0</v>
      </c>
      <c r="O89" s="83">
        <f t="shared" ca="1" si="312"/>
        <v>0</v>
      </c>
      <c r="P89" s="114">
        <f t="shared" ca="1" si="318"/>
        <v>6.8649885583524023E-3</v>
      </c>
      <c r="Q89" s="83">
        <f t="shared" ca="1" si="319"/>
        <v>1</v>
      </c>
      <c r="R89" s="114">
        <f t="shared" ca="1" si="320"/>
        <v>0.14285714285714285</v>
      </c>
      <c r="T89" s="88">
        <f ca="1">RANK(V89,$V$4:$V$98,0)+COUNTIFS($V$4:$V89,V89)-1</f>
        <v>45</v>
      </c>
      <c r="U89" s="84" t="str">
        <f>Listes!X89</f>
        <v>Sofiane</v>
      </c>
      <c r="V89" s="89" cm="1">
        <f t="array" aca="1" ref="V89" ca="1">INDEX($W89:$AG89,$C$2)</f>
        <v>51</v>
      </c>
      <c r="W89" s="83">
        <f t="shared" ca="1" si="321"/>
        <v>51</v>
      </c>
      <c r="X89" s="83">
        <f t="shared" ca="1" si="321"/>
        <v>30</v>
      </c>
      <c r="Y89" s="83">
        <f t="shared" ca="1" si="321"/>
        <v>21</v>
      </c>
      <c r="Z89" s="83">
        <f t="shared" ca="1" si="321"/>
        <v>2655</v>
      </c>
      <c r="AA89" s="90">
        <f t="shared" ca="1" si="313"/>
        <v>52.058823529411768</v>
      </c>
      <c r="AB89" s="83">
        <f t="shared" ca="1" si="322"/>
        <v>7</v>
      </c>
      <c r="AC89" s="83">
        <f t="shared" ca="1" si="322"/>
        <v>4</v>
      </c>
      <c r="AD89" s="83">
        <f t="shared" ca="1" si="322"/>
        <v>0</v>
      </c>
      <c r="AE89" s="83">
        <f t="shared" ca="1" si="322"/>
        <v>0</v>
      </c>
      <c r="AF89" s="116">
        <f t="shared" ca="1" si="314"/>
        <v>0.11670480549199085</v>
      </c>
      <c r="AG89" s="85">
        <f t="shared" ca="1" si="323"/>
        <v>5</v>
      </c>
      <c r="AH89" s="126">
        <f t="shared" ca="1" si="324"/>
        <v>107</v>
      </c>
      <c r="AI89" s="83">
        <f t="shared" ca="1" si="348"/>
        <v>3</v>
      </c>
      <c r="AJ89" s="83">
        <f t="shared" ca="1" si="348"/>
        <v>1</v>
      </c>
      <c r="AK89" s="83">
        <f t="shared" ca="1" si="348"/>
        <v>2</v>
      </c>
      <c r="AL89" s="83">
        <f t="shared" ca="1" si="348"/>
        <v>130</v>
      </c>
      <c r="AM89" s="83" t="str">
        <f t="shared" ca="1" si="348"/>
        <v>43.5</v>
      </c>
      <c r="AN89" s="83">
        <f t="shared" ca="1" si="348"/>
        <v>0</v>
      </c>
      <c r="AO89" s="83">
        <f t="shared" ca="1" si="348"/>
        <v>0</v>
      </c>
      <c r="AP89" s="83">
        <f t="shared" ca="1" si="348"/>
        <v>0</v>
      </c>
      <c r="AQ89" s="83">
        <f t="shared" ca="1" si="348"/>
        <v>0</v>
      </c>
      <c r="AR89" s="126">
        <f ca="1">IFERROR(IF(VLOOKUP(AR$1,$A$6:$C$26,3,0),IF(ISNUMBER(AI89),SUMIFS('Stats Coachs'!$F$2:$F$29,'Stats Coachs'!$C$2:$C$29,VLOOKUP(AR$1,$A$6:$B$26,2,0)),""),""),"")</f>
        <v>20</v>
      </c>
      <c r="AS89" s="83">
        <f t="shared" ca="1" si="349"/>
        <v>18</v>
      </c>
      <c r="AT89" s="83">
        <f t="shared" ca="1" si="349"/>
        <v>11</v>
      </c>
      <c r="AU89" s="83">
        <f t="shared" ca="1" si="349"/>
        <v>7</v>
      </c>
      <c r="AV89" s="83">
        <f t="shared" ca="1" si="349"/>
        <v>1015</v>
      </c>
      <c r="AW89" s="83">
        <f t="shared" ca="1" si="349"/>
        <v>56.5</v>
      </c>
      <c r="AX89" s="83">
        <f t="shared" ca="1" si="349"/>
        <v>1</v>
      </c>
      <c r="AY89" s="83">
        <f t="shared" ca="1" si="349"/>
        <v>2</v>
      </c>
      <c r="AZ89" s="83">
        <f t="shared" ca="1" si="349"/>
        <v>0</v>
      </c>
      <c r="BA89" s="83">
        <f t="shared" ca="1" si="349"/>
        <v>0</v>
      </c>
      <c r="BB89" s="126">
        <f ca="1">IFERROR(IF(VLOOKUP(BB$1,$A$7:$C$26,3,0),IF(ISNUMBER(AS89),SUMIFS('Stats Coachs'!$F$3:$F$29,'Stats Coachs'!$C$3:$C$29,VLOOKUP(BB$1,$A$7:$B$26,2,0)),""),""),"")</f>
        <v>25</v>
      </c>
      <c r="BC89" s="83">
        <f t="shared" ca="1" si="350"/>
        <v>10</v>
      </c>
      <c r="BD89" s="83">
        <f t="shared" ca="1" si="350"/>
        <v>6</v>
      </c>
      <c r="BE89" s="83">
        <f t="shared" ca="1" si="350"/>
        <v>4</v>
      </c>
      <c r="BF89" s="83">
        <f t="shared" ca="1" si="350"/>
        <v>465</v>
      </c>
      <c r="BG89" s="83">
        <f t="shared" ca="1" si="350"/>
        <v>46.5</v>
      </c>
      <c r="BH89" s="83">
        <f t="shared" ca="1" si="350"/>
        <v>0</v>
      </c>
      <c r="BI89" s="83">
        <f t="shared" ca="1" si="350"/>
        <v>0</v>
      </c>
      <c r="BJ89" s="83">
        <f t="shared" ca="1" si="350"/>
        <v>0</v>
      </c>
      <c r="BK89" s="83">
        <f t="shared" ca="1" si="350"/>
        <v>0</v>
      </c>
      <c r="BL89" s="126">
        <f ca="1">IFERROR(IF(VLOOKUP(BL$1,$A$7:$C$26,3,0),IF(ISNUMBER(BC89),SUMIFS('Stats Coachs'!$F$3:$F$29,'Stats Coachs'!$C$3:$C$29,VLOOKUP(BL$1,$A$7:$B$26,2,0)),""),""),"")</f>
        <v>22</v>
      </c>
      <c r="BM89" s="83">
        <f t="shared" ca="1" si="351"/>
        <v>8</v>
      </c>
      <c r="BN89" s="83">
        <f t="shared" ca="1" si="351"/>
        <v>4</v>
      </c>
      <c r="BO89" s="83">
        <f t="shared" ca="1" si="351"/>
        <v>4</v>
      </c>
      <c r="BP89" s="83">
        <f t="shared" ca="1" si="351"/>
        <v>385</v>
      </c>
      <c r="BQ89" s="83">
        <f t="shared" ca="1" si="351"/>
        <v>48</v>
      </c>
      <c r="BR89" s="83">
        <f t="shared" ca="1" si="351"/>
        <v>1</v>
      </c>
      <c r="BS89" s="83">
        <f t="shared" ca="1" si="351"/>
        <v>0</v>
      </c>
      <c r="BT89" s="83">
        <f t="shared" ca="1" si="351"/>
        <v>0</v>
      </c>
      <c r="BU89" s="83">
        <f t="shared" ca="1" si="351"/>
        <v>0</v>
      </c>
      <c r="BV89" s="126">
        <f ca="1">IFERROR(IF(VLOOKUP(BV$1,$A$7:$C$26,3,0),IF(ISNUMBER(BM89),SUMIFS('Stats Coachs'!$F$3:$F$29,'Stats Coachs'!$C$3:$C$29,VLOOKUP(BV$1,$A$7:$B$26,2,0)),""),""),"")</f>
        <v>21</v>
      </c>
      <c r="BW89" s="83">
        <f t="shared" ca="1" si="352"/>
        <v>12</v>
      </c>
      <c r="BX89" s="83">
        <f t="shared" ca="1" si="352"/>
        <v>8</v>
      </c>
      <c r="BY89" s="83">
        <f t="shared" ca="1" si="352"/>
        <v>4</v>
      </c>
      <c r="BZ89" s="83">
        <f t="shared" ca="1" si="352"/>
        <v>660</v>
      </c>
      <c r="CA89" s="83">
        <f t="shared" ca="1" si="352"/>
        <v>55</v>
      </c>
      <c r="CB89" s="83">
        <f t="shared" ca="1" si="352"/>
        <v>5</v>
      </c>
      <c r="CC89" s="83">
        <f t="shared" ca="1" si="352"/>
        <v>2</v>
      </c>
      <c r="CD89" s="83">
        <f t="shared" ca="1" si="352"/>
        <v>0</v>
      </c>
      <c r="CE89" s="83">
        <f t="shared" ca="1" si="352"/>
        <v>0</v>
      </c>
      <c r="CF89" s="126">
        <f ca="1">IFERROR(IF(VLOOKUP(CF$1,$A$7:$C$26,3,0),IF(ISNUMBER(BW89),SUMIFS('Stats Coachs'!$F$3:$F$29,'Stats Coachs'!$C$3:$C$29,VLOOKUP(CF$1,$A$7:$B$26,2,0)),""),""),"")</f>
        <v>19</v>
      </c>
      <c r="CG89" s="83" t="str">
        <f t="shared" ca="1" si="353"/>
        <v/>
      </c>
      <c r="CH89" s="83" t="str">
        <f t="shared" ca="1" si="353"/>
        <v/>
      </c>
      <c r="CI89" s="83" t="str">
        <f t="shared" ca="1" si="353"/>
        <v/>
      </c>
      <c r="CJ89" s="83" t="str">
        <f t="shared" ca="1" si="353"/>
        <v/>
      </c>
      <c r="CK89" s="83" t="str">
        <f t="shared" ca="1" si="353"/>
        <v/>
      </c>
      <c r="CL89" s="83" t="str">
        <f t="shared" ca="1" si="353"/>
        <v/>
      </c>
      <c r="CM89" s="83" t="str">
        <f t="shared" ca="1" si="353"/>
        <v/>
      </c>
      <c r="CN89" s="83" t="str">
        <f t="shared" ca="1" si="353"/>
        <v/>
      </c>
      <c r="CO89" s="83" t="str">
        <f t="shared" ca="1" si="353"/>
        <v/>
      </c>
      <c r="CP89" s="126" t="str">
        <f ca="1">IFERROR(IF(VLOOKUP(CP$1,$A$7:$C$26,3,0),IF(ISNUMBER(CG89),SUMIFS('Stats Coachs'!$F$3:$F$29,'Stats Coachs'!$C$3:$C$29,VLOOKUP(CP$1,$A$7:$B$26,2,0)),""),""),"")</f>
        <v/>
      </c>
      <c r="CQ89" s="83" t="str">
        <f t="shared" ca="1" si="354"/>
        <v/>
      </c>
      <c r="CR89" s="83" t="str">
        <f t="shared" ca="1" si="354"/>
        <v/>
      </c>
      <c r="CS89" s="83" t="str">
        <f t="shared" ca="1" si="354"/>
        <v/>
      </c>
      <c r="CT89" s="83" t="str">
        <f t="shared" ca="1" si="354"/>
        <v/>
      </c>
      <c r="CU89" s="83" t="str">
        <f t="shared" ca="1" si="354"/>
        <v/>
      </c>
      <c r="CV89" s="83" t="str">
        <f t="shared" ca="1" si="354"/>
        <v/>
      </c>
      <c r="CW89" s="83" t="str">
        <f t="shared" ca="1" si="354"/>
        <v/>
      </c>
      <c r="CX89" s="83" t="str">
        <f t="shared" ca="1" si="354"/>
        <v/>
      </c>
      <c r="CY89" s="83" t="str">
        <f t="shared" ca="1" si="354"/>
        <v/>
      </c>
      <c r="CZ89" s="126" t="str">
        <f ca="1">IFERROR(IF(VLOOKUP(CZ$1,$A$7:$C$26,3,0),IF(ISNUMBER(CQ89),SUMIFS('Stats Coachs'!$F$3:$F$29,'Stats Coachs'!$C$3:$C$29,VLOOKUP(CZ$1,$A$7:$B$26,2,0)),""),""),"")</f>
        <v/>
      </c>
      <c r="DA89" s="83" t="str">
        <f t="shared" ca="1" si="355"/>
        <v/>
      </c>
      <c r="DB89" s="83" t="str">
        <f t="shared" ca="1" si="355"/>
        <v/>
      </c>
      <c r="DC89" s="83" t="str">
        <f t="shared" ca="1" si="355"/>
        <v/>
      </c>
      <c r="DD89" s="83" t="str">
        <f t="shared" ca="1" si="355"/>
        <v/>
      </c>
      <c r="DE89" s="83" t="str">
        <f t="shared" ca="1" si="355"/>
        <v/>
      </c>
      <c r="DF89" s="83" t="str">
        <f t="shared" ca="1" si="355"/>
        <v/>
      </c>
      <c r="DG89" s="83" t="str">
        <f t="shared" ca="1" si="355"/>
        <v/>
      </c>
      <c r="DH89" s="83" t="str">
        <f t="shared" ca="1" si="355"/>
        <v/>
      </c>
      <c r="DI89" s="83" t="str">
        <f t="shared" ca="1" si="355"/>
        <v/>
      </c>
      <c r="DJ89" s="126" t="str">
        <f ca="1">IFERROR(IF(VLOOKUP(DJ$1,$A$7:$C$26,3,0),IF(ISNUMBER(DA89),SUMIFS('Stats Coachs'!$F$3:$F$29,'Stats Coachs'!$C$3:$C$29,VLOOKUP(DJ$1,$A$7:$B$26,2,0)),""),""),"")</f>
        <v/>
      </c>
      <c r="DK89" s="83" t="str">
        <f t="shared" ca="1" si="356"/>
        <v/>
      </c>
      <c r="DL89" s="83" t="str">
        <f t="shared" ca="1" si="356"/>
        <v/>
      </c>
      <c r="DM89" s="83" t="str">
        <f t="shared" ca="1" si="356"/>
        <v/>
      </c>
      <c r="DN89" s="83" t="str">
        <f t="shared" ca="1" si="356"/>
        <v/>
      </c>
      <c r="DO89" s="83" t="str">
        <f t="shared" ca="1" si="356"/>
        <v/>
      </c>
      <c r="DP89" s="83" t="str">
        <f t="shared" ca="1" si="356"/>
        <v/>
      </c>
      <c r="DQ89" s="83" t="str">
        <f t="shared" ca="1" si="356"/>
        <v/>
      </c>
      <c r="DR89" s="83" t="str">
        <f t="shared" ca="1" si="356"/>
        <v/>
      </c>
      <c r="DS89" s="83" t="str">
        <f t="shared" ca="1" si="356"/>
        <v/>
      </c>
      <c r="DT89" s="126" t="str">
        <f ca="1">IFERROR(IF(VLOOKUP(DT$1,$A$7:$C$26,3,0),IF(ISNUMBER(DK89),SUMIFS('Stats Coachs'!$F$3:$F$29,'Stats Coachs'!$C$3:$C$29,VLOOKUP(DT$1,$A$7:$B$26,2,0)),""),""),"")</f>
        <v/>
      </c>
      <c r="DU89" s="83" t="str">
        <f t="shared" ca="1" si="357"/>
        <v/>
      </c>
      <c r="DV89" s="83" t="str">
        <f t="shared" ca="1" si="357"/>
        <v/>
      </c>
      <c r="DW89" s="83" t="str">
        <f t="shared" ca="1" si="357"/>
        <v/>
      </c>
      <c r="DX89" s="83" t="str">
        <f t="shared" ca="1" si="357"/>
        <v/>
      </c>
      <c r="DY89" s="83" t="str">
        <f t="shared" ca="1" si="357"/>
        <v/>
      </c>
      <c r="DZ89" s="83" t="str">
        <f t="shared" ca="1" si="357"/>
        <v/>
      </c>
      <c r="EA89" s="83" t="str">
        <f t="shared" ca="1" si="357"/>
        <v/>
      </c>
      <c r="EB89" s="83" t="str">
        <f t="shared" ca="1" si="357"/>
        <v/>
      </c>
      <c r="EC89" s="83" t="str">
        <f t="shared" ca="1" si="357"/>
        <v/>
      </c>
      <c r="ED89" s="126" t="str">
        <f ca="1">IFERROR(IF(VLOOKUP(ED$1,$A$7:$C$26,3,0),IF(ISNUMBER(DU89),SUMIFS('Stats Coachs'!$F$3:$F$29,'Stats Coachs'!$C$3:$C$29,VLOOKUP(ED$1,$A$7:$B$26,2,0)),""),""),"")</f>
        <v/>
      </c>
      <c r="EE89" s="83" t="str">
        <f t="shared" ca="1" si="358"/>
        <v/>
      </c>
      <c r="EF89" s="83" t="str">
        <f t="shared" ca="1" si="358"/>
        <v/>
      </c>
      <c r="EG89" s="83" t="str">
        <f t="shared" ca="1" si="358"/>
        <v/>
      </c>
      <c r="EH89" s="83" t="str">
        <f t="shared" ca="1" si="358"/>
        <v/>
      </c>
      <c r="EI89" s="83" t="str">
        <f t="shared" ca="1" si="358"/>
        <v/>
      </c>
      <c r="EJ89" s="83" t="str">
        <f t="shared" ca="1" si="358"/>
        <v/>
      </c>
      <c r="EK89" s="83" t="str">
        <f t="shared" ca="1" si="358"/>
        <v/>
      </c>
      <c r="EL89" s="83" t="str">
        <f t="shared" ca="1" si="358"/>
        <v/>
      </c>
      <c r="EM89" s="83" t="str">
        <f t="shared" ca="1" si="358"/>
        <v/>
      </c>
      <c r="EN89" s="126" t="str">
        <f ca="1">IFERROR(IF(VLOOKUP(EN$1,$A$7:$C$26,3,0),IF(ISNUMBER(EE89),SUMIFS('Stats Coachs'!$F$3:$F$29,'Stats Coachs'!$C$3:$C$29,VLOOKUP(EN$1,$A$7:$B$26,2,0)),""),""),"")</f>
        <v/>
      </c>
      <c r="EO89" s="83" t="str">
        <f t="shared" ca="1" si="359"/>
        <v/>
      </c>
      <c r="EP89" s="83" t="str">
        <f t="shared" ca="1" si="359"/>
        <v/>
      </c>
      <c r="EQ89" s="83" t="str">
        <f t="shared" ca="1" si="359"/>
        <v/>
      </c>
      <c r="ER89" s="83" t="str">
        <f t="shared" ca="1" si="359"/>
        <v/>
      </c>
      <c r="ES89" s="83" t="str">
        <f t="shared" ca="1" si="359"/>
        <v/>
      </c>
      <c r="ET89" s="83" t="str">
        <f t="shared" ca="1" si="359"/>
        <v/>
      </c>
      <c r="EU89" s="83" t="str">
        <f t="shared" ca="1" si="359"/>
        <v/>
      </c>
      <c r="EV89" s="83" t="str">
        <f t="shared" ca="1" si="359"/>
        <v/>
      </c>
      <c r="EW89" s="83" t="str">
        <f t="shared" ca="1" si="359"/>
        <v/>
      </c>
      <c r="EX89" s="126" t="str">
        <f ca="1">IFERROR(IF(VLOOKUP(EX$1,$A$7:$C$26,3,0),IF(ISNUMBER(EO89),SUMIFS('Stats Coachs'!$F$3:$F$29,'Stats Coachs'!$C$3:$C$29,VLOOKUP(EX$1,$A$7:$B$26,2,0)),""),""),"")</f>
        <v/>
      </c>
      <c r="EY89" s="83" t="str">
        <f t="shared" ca="1" si="360"/>
        <v/>
      </c>
      <c r="EZ89" s="83" t="str">
        <f t="shared" ca="1" si="360"/>
        <v/>
      </c>
      <c r="FA89" s="83" t="str">
        <f t="shared" ca="1" si="360"/>
        <v/>
      </c>
      <c r="FB89" s="83" t="str">
        <f t="shared" ca="1" si="360"/>
        <v/>
      </c>
      <c r="FC89" s="83" t="str">
        <f t="shared" ca="1" si="360"/>
        <v/>
      </c>
      <c r="FD89" s="83" t="str">
        <f t="shared" ca="1" si="360"/>
        <v/>
      </c>
      <c r="FE89" s="83" t="str">
        <f t="shared" ca="1" si="360"/>
        <v/>
      </c>
      <c r="FF89" s="83" t="str">
        <f t="shared" ca="1" si="360"/>
        <v/>
      </c>
      <c r="FG89" s="83" t="str">
        <f t="shared" ca="1" si="360"/>
        <v/>
      </c>
      <c r="FH89" s="126" t="str">
        <f ca="1">IFERROR(IF(VLOOKUP(FH$1,$A$7:$C$26,3,0),IF(ISNUMBER(EY89),SUMIFS('Stats Coachs'!$F$3:$F$29,'Stats Coachs'!$C$3:$C$29,VLOOKUP(FH$1,$A$7:$B$26,2,0)),""),""),"")</f>
        <v/>
      </c>
      <c r="FI89" s="83" t="str">
        <f t="shared" ca="1" si="361"/>
        <v/>
      </c>
      <c r="FJ89" s="83" t="str">
        <f t="shared" ca="1" si="361"/>
        <v/>
      </c>
      <c r="FK89" s="83" t="str">
        <f t="shared" ca="1" si="361"/>
        <v/>
      </c>
      <c r="FL89" s="83" t="str">
        <f t="shared" ca="1" si="361"/>
        <v/>
      </c>
      <c r="FM89" s="83" t="str">
        <f t="shared" ca="1" si="361"/>
        <v/>
      </c>
      <c r="FN89" s="83" t="str">
        <f t="shared" ca="1" si="361"/>
        <v/>
      </c>
      <c r="FO89" s="83" t="str">
        <f t="shared" ca="1" si="361"/>
        <v/>
      </c>
      <c r="FP89" s="83" t="str">
        <f t="shared" ca="1" si="361"/>
        <v/>
      </c>
      <c r="FQ89" s="83" t="str">
        <f t="shared" ca="1" si="361"/>
        <v/>
      </c>
      <c r="FR89" s="126" t="str">
        <f ca="1">IFERROR(IF(VLOOKUP(FR$1,$A$7:$C$26,3,0),IF(ISNUMBER(FI89),SUMIFS('Stats Coachs'!$F$3:$F$29,'Stats Coachs'!$C$3:$C$29,VLOOKUP(FR$1,$A$7:$B$26,2,0)),""),""),"")</f>
        <v/>
      </c>
      <c r="FS89" s="83" t="str">
        <f t="shared" ca="1" si="362"/>
        <v/>
      </c>
      <c r="FT89" s="83" t="str">
        <f t="shared" ca="1" si="362"/>
        <v/>
      </c>
      <c r="FU89" s="83" t="str">
        <f t="shared" ca="1" si="362"/>
        <v/>
      </c>
      <c r="FV89" s="83" t="str">
        <f t="shared" ca="1" si="362"/>
        <v/>
      </c>
      <c r="FW89" s="83" t="str">
        <f t="shared" ca="1" si="362"/>
        <v/>
      </c>
      <c r="FX89" s="83" t="str">
        <f t="shared" ca="1" si="362"/>
        <v/>
      </c>
      <c r="FY89" s="83" t="str">
        <f t="shared" ca="1" si="362"/>
        <v/>
      </c>
      <c r="FZ89" s="83" t="str">
        <f t="shared" ca="1" si="362"/>
        <v/>
      </c>
      <c r="GA89" s="83" t="str">
        <f t="shared" ca="1" si="362"/>
        <v/>
      </c>
      <c r="GB89" s="126" t="str">
        <f ca="1">IFERROR(IF(VLOOKUP(GB$1,$A$7:$C$26,3,0),IF(ISNUMBER(FS89),SUMIFS('Stats Coachs'!$F$3:$F$29,'Stats Coachs'!$C$3:$C$29,VLOOKUP(GB$1,$A$7:$B$26,2,0)),""),""),"")</f>
        <v/>
      </c>
      <c r="GC89" s="83" t="str">
        <f t="shared" ca="1" si="363"/>
        <v/>
      </c>
      <c r="GD89" s="83" t="str">
        <f t="shared" ca="1" si="363"/>
        <v/>
      </c>
      <c r="GE89" s="83" t="str">
        <f t="shared" ca="1" si="363"/>
        <v/>
      </c>
      <c r="GF89" s="83" t="str">
        <f t="shared" ca="1" si="363"/>
        <v/>
      </c>
      <c r="GG89" s="83" t="str">
        <f t="shared" ca="1" si="363"/>
        <v/>
      </c>
      <c r="GH89" s="83" t="str">
        <f t="shared" ca="1" si="363"/>
        <v/>
      </c>
      <c r="GI89" s="83" t="str">
        <f t="shared" ca="1" si="363"/>
        <v/>
      </c>
      <c r="GJ89" s="83" t="str">
        <f t="shared" ca="1" si="363"/>
        <v/>
      </c>
      <c r="GK89" s="83" t="str">
        <f t="shared" ca="1" si="363"/>
        <v/>
      </c>
      <c r="GL89" s="126" t="str">
        <f ca="1">IFERROR(IF(VLOOKUP(GL$1,$A$7:$C$26,3,0),IF(ISNUMBER(GC89),SUMIFS('Stats Coachs'!$F$3:$F$29,'Stats Coachs'!$C$3:$C$29,VLOOKUP(GL$1,$A$7:$B$26,2,0)),""),""),"")</f>
        <v/>
      </c>
      <c r="GM89" s="83" t="str">
        <f t="shared" ca="1" si="364"/>
        <v/>
      </c>
      <c r="GN89" s="83" t="str">
        <f t="shared" ca="1" si="364"/>
        <v/>
      </c>
      <c r="GO89" s="83" t="str">
        <f t="shared" ca="1" si="364"/>
        <v/>
      </c>
      <c r="GP89" s="83" t="str">
        <f t="shared" ca="1" si="364"/>
        <v/>
      </c>
      <c r="GQ89" s="83" t="str">
        <f t="shared" ca="1" si="364"/>
        <v/>
      </c>
      <c r="GR89" s="83" t="str">
        <f t="shared" ca="1" si="364"/>
        <v/>
      </c>
      <c r="GS89" s="83" t="str">
        <f t="shared" ca="1" si="364"/>
        <v/>
      </c>
      <c r="GT89" s="83" t="str">
        <f t="shared" ca="1" si="364"/>
        <v/>
      </c>
      <c r="GU89" s="83" t="str">
        <f t="shared" ca="1" si="364"/>
        <v/>
      </c>
      <c r="GV89" s="126" t="str">
        <f ca="1">IFERROR(IF(VLOOKUP(GV$1,$A$7:$C$26,3,0),IF(ISNUMBER(GM89),SUMIFS('Stats Coachs'!$F$3:$F$29,'Stats Coachs'!$C$3:$C$29,VLOOKUP(GV$1,$A$7:$B$26,2,0)),""),""),"")</f>
        <v/>
      </c>
      <c r="GW89" s="83" t="str">
        <f t="shared" ca="1" si="365"/>
        <v/>
      </c>
      <c r="GX89" s="83" t="str">
        <f t="shared" ca="1" si="365"/>
        <v/>
      </c>
      <c r="GY89" s="83" t="str">
        <f t="shared" ca="1" si="365"/>
        <v/>
      </c>
      <c r="GZ89" s="83" t="str">
        <f t="shared" ca="1" si="365"/>
        <v/>
      </c>
      <c r="HA89" s="83" t="str">
        <f t="shared" ca="1" si="365"/>
        <v/>
      </c>
      <c r="HB89" s="83" t="str">
        <f t="shared" ca="1" si="365"/>
        <v/>
      </c>
      <c r="HC89" s="83" t="str">
        <f t="shared" ca="1" si="365"/>
        <v/>
      </c>
      <c r="HD89" s="83" t="str">
        <f t="shared" ca="1" si="365"/>
        <v/>
      </c>
      <c r="HE89" s="83" t="str">
        <f t="shared" ca="1" si="365"/>
        <v/>
      </c>
      <c r="HF89" s="126" t="str">
        <f ca="1">IFERROR(IF(VLOOKUP(HF$1,$A$7:$C$26,3,0),IF(ISNUMBER(GW89),SUMIFS('Stats Coachs'!$F$3:$F$29,'Stats Coachs'!$C$3:$C$29,VLOOKUP(HF$1,$A$7:$B$26,2,0)),""),""),"")</f>
        <v/>
      </c>
      <c r="HG89" s="83" t="str">
        <f t="shared" ca="1" si="366"/>
        <v/>
      </c>
      <c r="HH89" s="83" t="str">
        <f t="shared" ca="1" si="366"/>
        <v/>
      </c>
      <c r="HI89" s="83" t="str">
        <f t="shared" ca="1" si="366"/>
        <v/>
      </c>
      <c r="HJ89" s="83" t="str">
        <f t="shared" ca="1" si="366"/>
        <v/>
      </c>
      <c r="HK89" s="83" t="str">
        <f t="shared" ca="1" si="366"/>
        <v/>
      </c>
      <c r="HL89" s="83" t="str">
        <f t="shared" ca="1" si="366"/>
        <v/>
      </c>
      <c r="HM89" s="83" t="str">
        <f t="shared" ca="1" si="366"/>
        <v/>
      </c>
      <c r="HN89" s="83" t="str">
        <f t="shared" ca="1" si="366"/>
        <v/>
      </c>
      <c r="HO89" s="83" t="str">
        <f t="shared" ca="1" si="366"/>
        <v/>
      </c>
      <c r="HP89" s="126" t="str">
        <f ca="1">IFERROR(IF(VLOOKUP(HP$1,$A$7:$C$26,3,0),IF(ISNUMBER(HG89),SUMIFS('Stats Coachs'!$F$3:$F$29,'Stats Coachs'!$C$3:$C$29,VLOOKUP(HP$1,$A$7:$B$26,2,0)),""),""),"")</f>
        <v/>
      </c>
      <c r="HQ89" s="83" t="str">
        <f t="shared" ca="1" si="367"/>
        <v/>
      </c>
      <c r="HR89" s="83" t="str">
        <f t="shared" ca="1" si="367"/>
        <v/>
      </c>
      <c r="HS89" s="83" t="str">
        <f t="shared" ca="1" si="367"/>
        <v/>
      </c>
      <c r="HT89" s="83" t="str">
        <f t="shared" ca="1" si="367"/>
        <v/>
      </c>
      <c r="HU89" s="83" t="str">
        <f t="shared" ca="1" si="367"/>
        <v/>
      </c>
      <c r="HV89" s="83" t="str">
        <f t="shared" ca="1" si="367"/>
        <v/>
      </c>
      <c r="HW89" s="83" t="str">
        <f t="shared" ca="1" si="367"/>
        <v/>
      </c>
      <c r="HX89" s="83" t="str">
        <f t="shared" ca="1" si="367"/>
        <v/>
      </c>
      <c r="HY89" s="83" t="str">
        <f t="shared" ca="1" si="367"/>
        <v/>
      </c>
      <c r="HZ89" s="126" t="str">
        <f ca="1">IFERROR(IF(VLOOKUP(HZ$1,$A$7:$C$26,3,0),IF(ISNUMBER(HQ89),SUMIFS('Stats Coachs'!$F$3:$F$29,'Stats Coachs'!$C$3:$C$29,VLOOKUP(HZ$1,$A$7:$B$26,2,0)),""),""),"")</f>
        <v/>
      </c>
      <c r="IA89" s="83" t="str">
        <f t="shared" ca="1" si="368"/>
        <v/>
      </c>
      <c r="IB89" s="83" t="str">
        <f t="shared" ca="1" si="368"/>
        <v/>
      </c>
      <c r="IC89" s="83" t="str">
        <f t="shared" ca="1" si="368"/>
        <v/>
      </c>
      <c r="ID89" s="83" t="str">
        <f t="shared" ca="1" si="368"/>
        <v/>
      </c>
      <c r="IE89" s="83" t="str">
        <f t="shared" ca="1" si="368"/>
        <v/>
      </c>
      <c r="IF89" s="83" t="str">
        <f t="shared" ca="1" si="368"/>
        <v/>
      </c>
      <c r="IG89" s="83" t="str">
        <f t="shared" ca="1" si="368"/>
        <v/>
      </c>
      <c r="IH89" s="83" t="str">
        <f t="shared" ca="1" si="368"/>
        <v/>
      </c>
      <c r="II89" s="83" t="str">
        <f t="shared" ca="1" si="368"/>
        <v/>
      </c>
      <c r="IJ89" s="126" t="str">
        <f ca="1">IFERROR(IF(VLOOKUP(IJ$1,$A$7:$C$26,3,0),IF(ISNUMBER(IA89),SUMIFS('Stats Coachs'!$F$3:$F$29,'Stats Coachs'!$C$3:$C$29,VLOOKUP(IJ$1,$A$7:$B$26,2,0)),""),""),"")</f>
        <v/>
      </c>
    </row>
    <row r="90" spans="5:244" x14ac:dyDescent="0.2">
      <c r="E90" s="83">
        <v>87</v>
      </c>
      <c r="F90" s="86" t="str">
        <f t="shared" ca="1" si="347"/>
        <v>Jérémy B</v>
      </c>
      <c r="G90" s="83">
        <f t="shared" ca="1" si="315"/>
        <v>3</v>
      </c>
      <c r="H90" s="83">
        <f t="shared" ca="1" si="315"/>
        <v>2</v>
      </c>
      <c r="I90" s="83">
        <f t="shared" ca="1" si="315"/>
        <v>1</v>
      </c>
      <c r="J90" s="117">
        <f t="shared" ca="1" si="311"/>
        <v>210</v>
      </c>
      <c r="K90" s="87">
        <f t="shared" ca="1" si="316"/>
        <v>70</v>
      </c>
      <c r="L90" s="83">
        <f t="shared" ca="1" si="317"/>
        <v>0</v>
      </c>
      <c r="M90" s="83">
        <f t="shared" ca="1" si="317"/>
        <v>1</v>
      </c>
      <c r="N90" s="83">
        <f t="shared" ca="1" si="317"/>
        <v>0</v>
      </c>
      <c r="O90" s="83">
        <f t="shared" ca="1" si="312"/>
        <v>0</v>
      </c>
      <c r="P90" s="114">
        <f t="shared" ca="1" si="318"/>
        <v>6.8649885583524023E-3</v>
      </c>
      <c r="Q90" s="83">
        <f t="shared" ca="1" si="319"/>
        <v>1</v>
      </c>
      <c r="R90" s="114">
        <f t="shared" ca="1" si="320"/>
        <v>0.125</v>
      </c>
      <c r="T90" s="88">
        <f ca="1">RANK(V90,$V$4:$V$98,0)+COUNTIFS($V$4:$V90,V90)-1</f>
        <v>89</v>
      </c>
      <c r="U90" s="84" t="str">
        <f>Listes!X90</f>
        <v>Souley</v>
      </c>
      <c r="V90" s="89" cm="1">
        <f t="array" aca="1" ref="V90" ca="1">INDEX($W90:$AG90,$C$2)</f>
        <v>3</v>
      </c>
      <c r="W90" s="83">
        <f t="shared" ca="1" si="321"/>
        <v>3</v>
      </c>
      <c r="X90" s="83">
        <f t="shared" ca="1" si="321"/>
        <v>1</v>
      </c>
      <c r="Y90" s="83">
        <f t="shared" ca="1" si="321"/>
        <v>2</v>
      </c>
      <c r="Z90" s="83">
        <f t="shared" ca="1" si="321"/>
        <v>110</v>
      </c>
      <c r="AA90" s="90">
        <f t="shared" ca="1" si="313"/>
        <v>36.666666666666664</v>
      </c>
      <c r="AB90" s="83">
        <f t="shared" ca="1" si="322"/>
        <v>0</v>
      </c>
      <c r="AC90" s="83">
        <f t="shared" ca="1" si="322"/>
        <v>0</v>
      </c>
      <c r="AD90" s="83">
        <f t="shared" ca="1" si="322"/>
        <v>0</v>
      </c>
      <c r="AE90" s="83">
        <f t="shared" ca="1" si="322"/>
        <v>0</v>
      </c>
      <c r="AF90" s="116">
        <f t="shared" ca="1" si="314"/>
        <v>6.8649885583524023E-3</v>
      </c>
      <c r="AG90" s="85">
        <f t="shared" ca="1" si="323"/>
        <v>1</v>
      </c>
      <c r="AH90" s="126">
        <f t="shared" ca="1" si="324"/>
        <v>19</v>
      </c>
      <c r="AI90" s="83" t="str">
        <f t="shared" ca="1" si="348"/>
        <v/>
      </c>
      <c r="AJ90" s="83" t="str">
        <f t="shared" ca="1" si="348"/>
        <v/>
      </c>
      <c r="AK90" s="83" t="str">
        <f t="shared" ca="1" si="348"/>
        <v/>
      </c>
      <c r="AL90" s="83" t="str">
        <f t="shared" ca="1" si="348"/>
        <v/>
      </c>
      <c r="AM90" s="83" t="str">
        <f t="shared" ca="1" si="348"/>
        <v/>
      </c>
      <c r="AN90" s="83" t="str">
        <f t="shared" ca="1" si="348"/>
        <v/>
      </c>
      <c r="AO90" s="83" t="str">
        <f t="shared" ca="1" si="348"/>
        <v/>
      </c>
      <c r="AP90" s="83" t="str">
        <f t="shared" ca="1" si="348"/>
        <v/>
      </c>
      <c r="AQ90" s="83" t="str">
        <f t="shared" ca="1" si="348"/>
        <v/>
      </c>
      <c r="AR90" s="126" t="str">
        <f ca="1">IFERROR(IF(VLOOKUP(AR$1,$A$6:$C$26,3,0),IF(ISNUMBER(AI90),SUMIFS('Stats Coachs'!$F$2:$F$29,'Stats Coachs'!$C$2:$C$29,VLOOKUP(AR$1,$A$6:$B$26,2,0)),""),""),"")</f>
        <v/>
      </c>
      <c r="AS90" s="83" t="str">
        <f t="shared" ca="1" si="349"/>
        <v/>
      </c>
      <c r="AT90" s="83" t="str">
        <f t="shared" ca="1" si="349"/>
        <v/>
      </c>
      <c r="AU90" s="83" t="str">
        <f t="shared" ca="1" si="349"/>
        <v/>
      </c>
      <c r="AV90" s="83" t="str">
        <f t="shared" ca="1" si="349"/>
        <v/>
      </c>
      <c r="AW90" s="83" t="str">
        <f t="shared" ca="1" si="349"/>
        <v/>
      </c>
      <c r="AX90" s="83" t="str">
        <f t="shared" ca="1" si="349"/>
        <v/>
      </c>
      <c r="AY90" s="83" t="str">
        <f t="shared" ca="1" si="349"/>
        <v/>
      </c>
      <c r="AZ90" s="83" t="str">
        <f t="shared" ca="1" si="349"/>
        <v/>
      </c>
      <c r="BA90" s="83" t="str">
        <f t="shared" ca="1" si="349"/>
        <v/>
      </c>
      <c r="BB90" s="126" t="str">
        <f ca="1">IFERROR(IF(VLOOKUP(BB$1,$A$7:$C$26,3,0),IF(ISNUMBER(AS90),SUMIFS('Stats Coachs'!$F$3:$F$29,'Stats Coachs'!$C$3:$C$29,VLOOKUP(BB$1,$A$7:$B$26,2,0)),""),""),"")</f>
        <v/>
      </c>
      <c r="BC90" s="83" t="str">
        <f t="shared" ca="1" si="350"/>
        <v/>
      </c>
      <c r="BD90" s="83" t="str">
        <f t="shared" ca="1" si="350"/>
        <v/>
      </c>
      <c r="BE90" s="83" t="str">
        <f t="shared" ca="1" si="350"/>
        <v/>
      </c>
      <c r="BF90" s="83" t="str">
        <f t="shared" ca="1" si="350"/>
        <v/>
      </c>
      <c r="BG90" s="83" t="str">
        <f t="shared" ca="1" si="350"/>
        <v/>
      </c>
      <c r="BH90" s="83" t="str">
        <f t="shared" ca="1" si="350"/>
        <v/>
      </c>
      <c r="BI90" s="83" t="str">
        <f t="shared" ca="1" si="350"/>
        <v/>
      </c>
      <c r="BJ90" s="83" t="str">
        <f t="shared" ca="1" si="350"/>
        <v/>
      </c>
      <c r="BK90" s="83" t="str">
        <f t="shared" ca="1" si="350"/>
        <v/>
      </c>
      <c r="BL90" s="126" t="str">
        <f ca="1">IFERROR(IF(VLOOKUP(BL$1,$A$7:$C$26,3,0),IF(ISNUMBER(BC90),SUMIFS('Stats Coachs'!$F$3:$F$29,'Stats Coachs'!$C$3:$C$29,VLOOKUP(BL$1,$A$7:$B$26,2,0)),""),""),"")</f>
        <v/>
      </c>
      <c r="BM90" s="83" t="str">
        <f t="shared" ca="1" si="351"/>
        <v/>
      </c>
      <c r="BN90" s="83" t="str">
        <f t="shared" ca="1" si="351"/>
        <v/>
      </c>
      <c r="BO90" s="83" t="str">
        <f t="shared" ca="1" si="351"/>
        <v/>
      </c>
      <c r="BP90" s="83" t="str">
        <f t="shared" ca="1" si="351"/>
        <v/>
      </c>
      <c r="BQ90" s="83" t="str">
        <f t="shared" ca="1" si="351"/>
        <v/>
      </c>
      <c r="BR90" s="83" t="str">
        <f t="shared" ca="1" si="351"/>
        <v/>
      </c>
      <c r="BS90" s="83" t="str">
        <f t="shared" ca="1" si="351"/>
        <v/>
      </c>
      <c r="BT90" s="83" t="str">
        <f t="shared" ca="1" si="351"/>
        <v/>
      </c>
      <c r="BU90" s="83" t="str">
        <f t="shared" ca="1" si="351"/>
        <v/>
      </c>
      <c r="BV90" s="126" t="str">
        <f ca="1">IFERROR(IF(VLOOKUP(BV$1,$A$7:$C$26,3,0),IF(ISNUMBER(BM90),SUMIFS('Stats Coachs'!$F$3:$F$29,'Stats Coachs'!$C$3:$C$29,VLOOKUP(BV$1,$A$7:$B$26,2,0)),""),""),"")</f>
        <v/>
      </c>
      <c r="BW90" s="83">
        <f t="shared" ca="1" si="352"/>
        <v>3</v>
      </c>
      <c r="BX90" s="83">
        <f t="shared" ca="1" si="352"/>
        <v>1</v>
      </c>
      <c r="BY90" s="83">
        <f t="shared" ca="1" si="352"/>
        <v>2</v>
      </c>
      <c r="BZ90" s="83">
        <f t="shared" ca="1" si="352"/>
        <v>110</v>
      </c>
      <c r="CA90" s="83">
        <f t="shared" ca="1" si="352"/>
        <v>36.5</v>
      </c>
      <c r="CB90" s="83">
        <f t="shared" ca="1" si="352"/>
        <v>0</v>
      </c>
      <c r="CC90" s="83">
        <f t="shared" ca="1" si="352"/>
        <v>0</v>
      </c>
      <c r="CD90" s="83">
        <f t="shared" ca="1" si="352"/>
        <v>0</v>
      </c>
      <c r="CE90" s="83">
        <f t="shared" ca="1" si="352"/>
        <v>0</v>
      </c>
      <c r="CF90" s="126">
        <f ca="1">IFERROR(IF(VLOOKUP(CF$1,$A$7:$C$26,3,0),IF(ISNUMBER(BW90),SUMIFS('Stats Coachs'!$F$3:$F$29,'Stats Coachs'!$C$3:$C$29,VLOOKUP(CF$1,$A$7:$B$26,2,0)),""),""),"")</f>
        <v>19</v>
      </c>
      <c r="CG90" s="83" t="str">
        <f t="shared" ca="1" si="353"/>
        <v/>
      </c>
      <c r="CH90" s="83" t="str">
        <f t="shared" ca="1" si="353"/>
        <v/>
      </c>
      <c r="CI90" s="83" t="str">
        <f t="shared" ca="1" si="353"/>
        <v/>
      </c>
      <c r="CJ90" s="83" t="str">
        <f t="shared" ca="1" si="353"/>
        <v/>
      </c>
      <c r="CK90" s="83" t="str">
        <f t="shared" ca="1" si="353"/>
        <v/>
      </c>
      <c r="CL90" s="83" t="str">
        <f t="shared" ca="1" si="353"/>
        <v/>
      </c>
      <c r="CM90" s="83" t="str">
        <f t="shared" ca="1" si="353"/>
        <v/>
      </c>
      <c r="CN90" s="83" t="str">
        <f t="shared" ca="1" si="353"/>
        <v/>
      </c>
      <c r="CO90" s="83" t="str">
        <f t="shared" ca="1" si="353"/>
        <v/>
      </c>
      <c r="CP90" s="126" t="str">
        <f ca="1">IFERROR(IF(VLOOKUP(CP$1,$A$7:$C$26,3,0),IF(ISNUMBER(CG90),SUMIFS('Stats Coachs'!$F$3:$F$29,'Stats Coachs'!$C$3:$C$29,VLOOKUP(CP$1,$A$7:$B$26,2,0)),""),""),"")</f>
        <v/>
      </c>
      <c r="CQ90" s="83" t="str">
        <f t="shared" ca="1" si="354"/>
        <v/>
      </c>
      <c r="CR90" s="83" t="str">
        <f t="shared" ca="1" si="354"/>
        <v/>
      </c>
      <c r="CS90" s="83" t="str">
        <f t="shared" ca="1" si="354"/>
        <v/>
      </c>
      <c r="CT90" s="83" t="str">
        <f t="shared" ca="1" si="354"/>
        <v/>
      </c>
      <c r="CU90" s="83" t="str">
        <f t="shared" ca="1" si="354"/>
        <v/>
      </c>
      <c r="CV90" s="83" t="str">
        <f t="shared" ca="1" si="354"/>
        <v/>
      </c>
      <c r="CW90" s="83" t="str">
        <f t="shared" ca="1" si="354"/>
        <v/>
      </c>
      <c r="CX90" s="83" t="str">
        <f t="shared" ca="1" si="354"/>
        <v/>
      </c>
      <c r="CY90" s="83" t="str">
        <f t="shared" ca="1" si="354"/>
        <v/>
      </c>
      <c r="CZ90" s="126" t="str">
        <f ca="1">IFERROR(IF(VLOOKUP(CZ$1,$A$7:$C$26,3,0),IF(ISNUMBER(CQ90),SUMIFS('Stats Coachs'!$F$3:$F$29,'Stats Coachs'!$C$3:$C$29,VLOOKUP(CZ$1,$A$7:$B$26,2,0)),""),""),"")</f>
        <v/>
      </c>
      <c r="DA90" s="83" t="str">
        <f t="shared" ca="1" si="355"/>
        <v/>
      </c>
      <c r="DB90" s="83" t="str">
        <f t="shared" ca="1" si="355"/>
        <v/>
      </c>
      <c r="DC90" s="83" t="str">
        <f t="shared" ca="1" si="355"/>
        <v/>
      </c>
      <c r="DD90" s="83" t="str">
        <f t="shared" ca="1" si="355"/>
        <v/>
      </c>
      <c r="DE90" s="83" t="str">
        <f t="shared" ca="1" si="355"/>
        <v/>
      </c>
      <c r="DF90" s="83" t="str">
        <f t="shared" ca="1" si="355"/>
        <v/>
      </c>
      <c r="DG90" s="83" t="str">
        <f t="shared" ca="1" si="355"/>
        <v/>
      </c>
      <c r="DH90" s="83" t="str">
        <f t="shared" ca="1" si="355"/>
        <v/>
      </c>
      <c r="DI90" s="83" t="str">
        <f t="shared" ca="1" si="355"/>
        <v/>
      </c>
      <c r="DJ90" s="126" t="str">
        <f ca="1">IFERROR(IF(VLOOKUP(DJ$1,$A$7:$C$26,3,0),IF(ISNUMBER(DA90),SUMIFS('Stats Coachs'!$F$3:$F$29,'Stats Coachs'!$C$3:$C$29,VLOOKUP(DJ$1,$A$7:$B$26,2,0)),""),""),"")</f>
        <v/>
      </c>
      <c r="DK90" s="83" t="str">
        <f t="shared" ca="1" si="356"/>
        <v/>
      </c>
      <c r="DL90" s="83" t="str">
        <f t="shared" ca="1" si="356"/>
        <v/>
      </c>
      <c r="DM90" s="83" t="str">
        <f t="shared" ca="1" si="356"/>
        <v/>
      </c>
      <c r="DN90" s="83" t="str">
        <f t="shared" ca="1" si="356"/>
        <v/>
      </c>
      <c r="DO90" s="83" t="str">
        <f t="shared" ca="1" si="356"/>
        <v/>
      </c>
      <c r="DP90" s="83" t="str">
        <f t="shared" ca="1" si="356"/>
        <v/>
      </c>
      <c r="DQ90" s="83" t="str">
        <f t="shared" ca="1" si="356"/>
        <v/>
      </c>
      <c r="DR90" s="83" t="str">
        <f t="shared" ca="1" si="356"/>
        <v/>
      </c>
      <c r="DS90" s="83" t="str">
        <f t="shared" ca="1" si="356"/>
        <v/>
      </c>
      <c r="DT90" s="126" t="str">
        <f ca="1">IFERROR(IF(VLOOKUP(DT$1,$A$7:$C$26,3,0),IF(ISNUMBER(DK90),SUMIFS('Stats Coachs'!$F$3:$F$29,'Stats Coachs'!$C$3:$C$29,VLOOKUP(DT$1,$A$7:$B$26,2,0)),""),""),"")</f>
        <v/>
      </c>
      <c r="DU90" s="83" t="str">
        <f t="shared" ca="1" si="357"/>
        <v/>
      </c>
      <c r="DV90" s="83" t="str">
        <f t="shared" ca="1" si="357"/>
        <v/>
      </c>
      <c r="DW90" s="83" t="str">
        <f t="shared" ca="1" si="357"/>
        <v/>
      </c>
      <c r="DX90" s="83" t="str">
        <f t="shared" ca="1" si="357"/>
        <v/>
      </c>
      <c r="DY90" s="83" t="str">
        <f t="shared" ca="1" si="357"/>
        <v/>
      </c>
      <c r="DZ90" s="83" t="str">
        <f t="shared" ca="1" si="357"/>
        <v/>
      </c>
      <c r="EA90" s="83" t="str">
        <f t="shared" ca="1" si="357"/>
        <v/>
      </c>
      <c r="EB90" s="83" t="str">
        <f t="shared" ca="1" si="357"/>
        <v/>
      </c>
      <c r="EC90" s="83" t="str">
        <f t="shared" ca="1" si="357"/>
        <v/>
      </c>
      <c r="ED90" s="126" t="str">
        <f ca="1">IFERROR(IF(VLOOKUP(ED$1,$A$7:$C$26,3,0),IF(ISNUMBER(DU90),SUMIFS('Stats Coachs'!$F$3:$F$29,'Stats Coachs'!$C$3:$C$29,VLOOKUP(ED$1,$A$7:$B$26,2,0)),""),""),"")</f>
        <v/>
      </c>
      <c r="EE90" s="83" t="str">
        <f t="shared" ca="1" si="358"/>
        <v/>
      </c>
      <c r="EF90" s="83" t="str">
        <f t="shared" ca="1" si="358"/>
        <v/>
      </c>
      <c r="EG90" s="83" t="str">
        <f t="shared" ca="1" si="358"/>
        <v/>
      </c>
      <c r="EH90" s="83" t="str">
        <f t="shared" ca="1" si="358"/>
        <v/>
      </c>
      <c r="EI90" s="83" t="str">
        <f t="shared" ca="1" si="358"/>
        <v/>
      </c>
      <c r="EJ90" s="83" t="str">
        <f t="shared" ca="1" si="358"/>
        <v/>
      </c>
      <c r="EK90" s="83" t="str">
        <f t="shared" ca="1" si="358"/>
        <v/>
      </c>
      <c r="EL90" s="83" t="str">
        <f t="shared" ca="1" si="358"/>
        <v/>
      </c>
      <c r="EM90" s="83" t="str">
        <f t="shared" ca="1" si="358"/>
        <v/>
      </c>
      <c r="EN90" s="126" t="str">
        <f ca="1">IFERROR(IF(VLOOKUP(EN$1,$A$7:$C$26,3,0),IF(ISNUMBER(EE90),SUMIFS('Stats Coachs'!$F$3:$F$29,'Stats Coachs'!$C$3:$C$29,VLOOKUP(EN$1,$A$7:$B$26,2,0)),""),""),"")</f>
        <v/>
      </c>
      <c r="EO90" s="83" t="str">
        <f t="shared" ca="1" si="359"/>
        <v/>
      </c>
      <c r="EP90" s="83" t="str">
        <f t="shared" ca="1" si="359"/>
        <v/>
      </c>
      <c r="EQ90" s="83" t="str">
        <f t="shared" ca="1" si="359"/>
        <v/>
      </c>
      <c r="ER90" s="83" t="str">
        <f t="shared" ca="1" si="359"/>
        <v/>
      </c>
      <c r="ES90" s="83" t="str">
        <f t="shared" ca="1" si="359"/>
        <v/>
      </c>
      <c r="ET90" s="83" t="str">
        <f t="shared" ca="1" si="359"/>
        <v/>
      </c>
      <c r="EU90" s="83" t="str">
        <f t="shared" ca="1" si="359"/>
        <v/>
      </c>
      <c r="EV90" s="83" t="str">
        <f t="shared" ca="1" si="359"/>
        <v/>
      </c>
      <c r="EW90" s="83" t="str">
        <f t="shared" ca="1" si="359"/>
        <v/>
      </c>
      <c r="EX90" s="126" t="str">
        <f ca="1">IFERROR(IF(VLOOKUP(EX$1,$A$7:$C$26,3,0),IF(ISNUMBER(EO90),SUMIFS('Stats Coachs'!$F$3:$F$29,'Stats Coachs'!$C$3:$C$29,VLOOKUP(EX$1,$A$7:$B$26,2,0)),""),""),"")</f>
        <v/>
      </c>
      <c r="EY90" s="83" t="str">
        <f t="shared" ca="1" si="360"/>
        <v/>
      </c>
      <c r="EZ90" s="83" t="str">
        <f t="shared" ca="1" si="360"/>
        <v/>
      </c>
      <c r="FA90" s="83" t="str">
        <f t="shared" ca="1" si="360"/>
        <v/>
      </c>
      <c r="FB90" s="83" t="str">
        <f t="shared" ca="1" si="360"/>
        <v/>
      </c>
      <c r="FC90" s="83" t="str">
        <f t="shared" ca="1" si="360"/>
        <v/>
      </c>
      <c r="FD90" s="83" t="str">
        <f t="shared" ca="1" si="360"/>
        <v/>
      </c>
      <c r="FE90" s="83" t="str">
        <f t="shared" ca="1" si="360"/>
        <v/>
      </c>
      <c r="FF90" s="83" t="str">
        <f t="shared" ca="1" si="360"/>
        <v/>
      </c>
      <c r="FG90" s="83" t="str">
        <f t="shared" ca="1" si="360"/>
        <v/>
      </c>
      <c r="FH90" s="126" t="str">
        <f ca="1">IFERROR(IF(VLOOKUP(FH$1,$A$7:$C$26,3,0),IF(ISNUMBER(EY90),SUMIFS('Stats Coachs'!$F$3:$F$29,'Stats Coachs'!$C$3:$C$29,VLOOKUP(FH$1,$A$7:$B$26,2,0)),""),""),"")</f>
        <v/>
      </c>
      <c r="FI90" s="83" t="str">
        <f t="shared" ca="1" si="361"/>
        <v/>
      </c>
      <c r="FJ90" s="83" t="str">
        <f t="shared" ca="1" si="361"/>
        <v/>
      </c>
      <c r="FK90" s="83" t="str">
        <f t="shared" ca="1" si="361"/>
        <v/>
      </c>
      <c r="FL90" s="83" t="str">
        <f t="shared" ca="1" si="361"/>
        <v/>
      </c>
      <c r="FM90" s="83" t="str">
        <f t="shared" ca="1" si="361"/>
        <v/>
      </c>
      <c r="FN90" s="83" t="str">
        <f t="shared" ca="1" si="361"/>
        <v/>
      </c>
      <c r="FO90" s="83" t="str">
        <f t="shared" ca="1" si="361"/>
        <v/>
      </c>
      <c r="FP90" s="83" t="str">
        <f t="shared" ca="1" si="361"/>
        <v/>
      </c>
      <c r="FQ90" s="83" t="str">
        <f t="shared" ca="1" si="361"/>
        <v/>
      </c>
      <c r="FR90" s="126" t="str">
        <f ca="1">IFERROR(IF(VLOOKUP(FR$1,$A$7:$C$26,3,0),IF(ISNUMBER(FI90),SUMIFS('Stats Coachs'!$F$3:$F$29,'Stats Coachs'!$C$3:$C$29,VLOOKUP(FR$1,$A$7:$B$26,2,0)),""),""),"")</f>
        <v/>
      </c>
      <c r="FS90" s="83" t="str">
        <f t="shared" ca="1" si="362"/>
        <v/>
      </c>
      <c r="FT90" s="83" t="str">
        <f t="shared" ca="1" si="362"/>
        <v/>
      </c>
      <c r="FU90" s="83" t="str">
        <f t="shared" ca="1" si="362"/>
        <v/>
      </c>
      <c r="FV90" s="83" t="str">
        <f t="shared" ca="1" si="362"/>
        <v/>
      </c>
      <c r="FW90" s="83" t="str">
        <f t="shared" ca="1" si="362"/>
        <v/>
      </c>
      <c r="FX90" s="83" t="str">
        <f t="shared" ca="1" si="362"/>
        <v/>
      </c>
      <c r="FY90" s="83" t="str">
        <f t="shared" ca="1" si="362"/>
        <v/>
      </c>
      <c r="FZ90" s="83" t="str">
        <f t="shared" ca="1" si="362"/>
        <v/>
      </c>
      <c r="GA90" s="83" t="str">
        <f t="shared" ca="1" si="362"/>
        <v/>
      </c>
      <c r="GB90" s="126" t="str">
        <f ca="1">IFERROR(IF(VLOOKUP(GB$1,$A$7:$C$26,3,0),IF(ISNUMBER(FS90),SUMIFS('Stats Coachs'!$F$3:$F$29,'Stats Coachs'!$C$3:$C$29,VLOOKUP(GB$1,$A$7:$B$26,2,0)),""),""),"")</f>
        <v/>
      </c>
      <c r="GC90" s="83" t="str">
        <f t="shared" ca="1" si="363"/>
        <v/>
      </c>
      <c r="GD90" s="83" t="str">
        <f t="shared" ca="1" si="363"/>
        <v/>
      </c>
      <c r="GE90" s="83" t="str">
        <f t="shared" ca="1" si="363"/>
        <v/>
      </c>
      <c r="GF90" s="83" t="str">
        <f t="shared" ca="1" si="363"/>
        <v/>
      </c>
      <c r="GG90" s="83" t="str">
        <f t="shared" ca="1" si="363"/>
        <v/>
      </c>
      <c r="GH90" s="83" t="str">
        <f t="shared" ca="1" si="363"/>
        <v/>
      </c>
      <c r="GI90" s="83" t="str">
        <f t="shared" ca="1" si="363"/>
        <v/>
      </c>
      <c r="GJ90" s="83" t="str">
        <f t="shared" ca="1" si="363"/>
        <v/>
      </c>
      <c r="GK90" s="83" t="str">
        <f t="shared" ca="1" si="363"/>
        <v/>
      </c>
      <c r="GL90" s="126" t="str">
        <f ca="1">IFERROR(IF(VLOOKUP(GL$1,$A$7:$C$26,3,0),IF(ISNUMBER(GC90),SUMIFS('Stats Coachs'!$F$3:$F$29,'Stats Coachs'!$C$3:$C$29,VLOOKUP(GL$1,$A$7:$B$26,2,0)),""),""),"")</f>
        <v/>
      </c>
      <c r="GM90" s="83" t="str">
        <f t="shared" ca="1" si="364"/>
        <v/>
      </c>
      <c r="GN90" s="83" t="str">
        <f t="shared" ca="1" si="364"/>
        <v/>
      </c>
      <c r="GO90" s="83" t="str">
        <f t="shared" ca="1" si="364"/>
        <v/>
      </c>
      <c r="GP90" s="83" t="str">
        <f t="shared" ca="1" si="364"/>
        <v/>
      </c>
      <c r="GQ90" s="83" t="str">
        <f t="shared" ca="1" si="364"/>
        <v/>
      </c>
      <c r="GR90" s="83" t="str">
        <f t="shared" ca="1" si="364"/>
        <v/>
      </c>
      <c r="GS90" s="83" t="str">
        <f t="shared" ca="1" si="364"/>
        <v/>
      </c>
      <c r="GT90" s="83" t="str">
        <f t="shared" ca="1" si="364"/>
        <v/>
      </c>
      <c r="GU90" s="83" t="str">
        <f t="shared" ca="1" si="364"/>
        <v/>
      </c>
      <c r="GV90" s="126" t="str">
        <f ca="1">IFERROR(IF(VLOOKUP(GV$1,$A$7:$C$26,3,0),IF(ISNUMBER(GM90),SUMIFS('Stats Coachs'!$F$3:$F$29,'Stats Coachs'!$C$3:$C$29,VLOOKUP(GV$1,$A$7:$B$26,2,0)),""),""),"")</f>
        <v/>
      </c>
      <c r="GW90" s="83" t="str">
        <f t="shared" ca="1" si="365"/>
        <v/>
      </c>
      <c r="GX90" s="83" t="str">
        <f t="shared" ca="1" si="365"/>
        <v/>
      </c>
      <c r="GY90" s="83" t="str">
        <f t="shared" ca="1" si="365"/>
        <v/>
      </c>
      <c r="GZ90" s="83" t="str">
        <f t="shared" ca="1" si="365"/>
        <v/>
      </c>
      <c r="HA90" s="83" t="str">
        <f t="shared" ca="1" si="365"/>
        <v/>
      </c>
      <c r="HB90" s="83" t="str">
        <f t="shared" ca="1" si="365"/>
        <v/>
      </c>
      <c r="HC90" s="83" t="str">
        <f t="shared" ca="1" si="365"/>
        <v/>
      </c>
      <c r="HD90" s="83" t="str">
        <f t="shared" ca="1" si="365"/>
        <v/>
      </c>
      <c r="HE90" s="83" t="str">
        <f t="shared" ca="1" si="365"/>
        <v/>
      </c>
      <c r="HF90" s="126" t="str">
        <f ca="1">IFERROR(IF(VLOOKUP(HF$1,$A$7:$C$26,3,0),IF(ISNUMBER(GW90),SUMIFS('Stats Coachs'!$F$3:$F$29,'Stats Coachs'!$C$3:$C$29,VLOOKUP(HF$1,$A$7:$B$26,2,0)),""),""),"")</f>
        <v/>
      </c>
      <c r="HG90" s="83" t="str">
        <f t="shared" ca="1" si="366"/>
        <v/>
      </c>
      <c r="HH90" s="83" t="str">
        <f t="shared" ca="1" si="366"/>
        <v/>
      </c>
      <c r="HI90" s="83" t="str">
        <f t="shared" ca="1" si="366"/>
        <v/>
      </c>
      <c r="HJ90" s="83" t="str">
        <f t="shared" ca="1" si="366"/>
        <v/>
      </c>
      <c r="HK90" s="83" t="str">
        <f t="shared" ca="1" si="366"/>
        <v/>
      </c>
      <c r="HL90" s="83" t="str">
        <f t="shared" ca="1" si="366"/>
        <v/>
      </c>
      <c r="HM90" s="83" t="str">
        <f t="shared" ca="1" si="366"/>
        <v/>
      </c>
      <c r="HN90" s="83" t="str">
        <f t="shared" ca="1" si="366"/>
        <v/>
      </c>
      <c r="HO90" s="83" t="str">
        <f t="shared" ca="1" si="366"/>
        <v/>
      </c>
      <c r="HP90" s="126" t="str">
        <f ca="1">IFERROR(IF(VLOOKUP(HP$1,$A$7:$C$26,3,0),IF(ISNUMBER(HG90),SUMIFS('Stats Coachs'!$F$3:$F$29,'Stats Coachs'!$C$3:$C$29,VLOOKUP(HP$1,$A$7:$B$26,2,0)),""),""),"")</f>
        <v/>
      </c>
      <c r="HQ90" s="83" t="str">
        <f t="shared" ca="1" si="367"/>
        <v/>
      </c>
      <c r="HR90" s="83" t="str">
        <f t="shared" ca="1" si="367"/>
        <v/>
      </c>
      <c r="HS90" s="83" t="str">
        <f t="shared" ca="1" si="367"/>
        <v/>
      </c>
      <c r="HT90" s="83" t="str">
        <f t="shared" ca="1" si="367"/>
        <v/>
      </c>
      <c r="HU90" s="83" t="str">
        <f t="shared" ca="1" si="367"/>
        <v/>
      </c>
      <c r="HV90" s="83" t="str">
        <f t="shared" ca="1" si="367"/>
        <v/>
      </c>
      <c r="HW90" s="83" t="str">
        <f t="shared" ca="1" si="367"/>
        <v/>
      </c>
      <c r="HX90" s="83" t="str">
        <f t="shared" ca="1" si="367"/>
        <v/>
      </c>
      <c r="HY90" s="83" t="str">
        <f t="shared" ca="1" si="367"/>
        <v/>
      </c>
      <c r="HZ90" s="126" t="str">
        <f ca="1">IFERROR(IF(VLOOKUP(HZ$1,$A$7:$C$26,3,0),IF(ISNUMBER(HQ90),SUMIFS('Stats Coachs'!$F$3:$F$29,'Stats Coachs'!$C$3:$C$29,VLOOKUP(HZ$1,$A$7:$B$26,2,0)),""),""),"")</f>
        <v/>
      </c>
      <c r="IA90" s="83" t="str">
        <f t="shared" ca="1" si="368"/>
        <v/>
      </c>
      <c r="IB90" s="83" t="str">
        <f t="shared" ca="1" si="368"/>
        <v/>
      </c>
      <c r="IC90" s="83" t="str">
        <f t="shared" ca="1" si="368"/>
        <v/>
      </c>
      <c r="ID90" s="83" t="str">
        <f t="shared" ca="1" si="368"/>
        <v/>
      </c>
      <c r="IE90" s="83" t="str">
        <f t="shared" ca="1" si="368"/>
        <v/>
      </c>
      <c r="IF90" s="83" t="str">
        <f t="shared" ca="1" si="368"/>
        <v/>
      </c>
      <c r="IG90" s="83" t="str">
        <f t="shared" ca="1" si="368"/>
        <v/>
      </c>
      <c r="IH90" s="83" t="str">
        <f t="shared" ca="1" si="368"/>
        <v/>
      </c>
      <c r="II90" s="83" t="str">
        <f t="shared" ca="1" si="368"/>
        <v/>
      </c>
      <c r="IJ90" s="126" t="str">
        <f ca="1">IFERROR(IF(VLOOKUP(IJ$1,$A$7:$C$26,3,0),IF(ISNUMBER(IA90),SUMIFS('Stats Coachs'!$F$3:$F$29,'Stats Coachs'!$C$3:$C$29,VLOOKUP(IJ$1,$A$7:$B$26,2,0)),""),""),"")</f>
        <v/>
      </c>
    </row>
    <row r="91" spans="5:244" x14ac:dyDescent="0.2">
      <c r="E91" s="83">
        <v>88</v>
      </c>
      <c r="F91" s="86" t="str">
        <f t="shared" ca="1" si="347"/>
        <v>Laurent</v>
      </c>
      <c r="G91" s="83">
        <f t="shared" ca="1" si="315"/>
        <v>3</v>
      </c>
      <c r="H91" s="83">
        <f t="shared" ca="1" si="315"/>
        <v>1</v>
      </c>
      <c r="I91" s="83">
        <f t="shared" ca="1" si="315"/>
        <v>2</v>
      </c>
      <c r="J91" s="117">
        <f t="shared" ca="1" si="311"/>
        <v>155</v>
      </c>
      <c r="K91" s="87">
        <f t="shared" ca="1" si="316"/>
        <v>51.5</v>
      </c>
      <c r="L91" s="83">
        <f t="shared" ca="1" si="317"/>
        <v>0</v>
      </c>
      <c r="M91" s="83">
        <f t="shared" ca="1" si="317"/>
        <v>0</v>
      </c>
      <c r="N91" s="83">
        <f t="shared" ca="1" si="317"/>
        <v>0</v>
      </c>
      <c r="O91" s="83">
        <f t="shared" ca="1" si="312"/>
        <v>0</v>
      </c>
      <c r="P91" s="114">
        <f t="shared" ca="1" si="318"/>
        <v>6.8649885583524023E-3</v>
      </c>
      <c r="Q91" s="83">
        <f t="shared" ca="1" si="319"/>
        <v>1</v>
      </c>
      <c r="R91" s="114">
        <f t="shared" ca="1" si="320"/>
        <v>0.15</v>
      </c>
      <c r="T91" s="88">
        <f ca="1">RANK(V91,$V$4:$V$98,0)+COUNTIFS($V$4:$V91,V91)-1</f>
        <v>1</v>
      </c>
      <c r="U91" s="84" t="str">
        <f>Listes!X91</f>
        <v>Thib</v>
      </c>
      <c r="V91" s="89" cm="1">
        <f t="array" aca="1" ref="V91" ca="1">INDEX($W91:$AG91,$C$2)</f>
        <v>346</v>
      </c>
      <c r="W91" s="83">
        <f t="shared" ca="1" si="321"/>
        <v>346</v>
      </c>
      <c r="X91" s="83">
        <f t="shared" ca="1" si="321"/>
        <v>331</v>
      </c>
      <c r="Y91" s="83">
        <f t="shared" ca="1" si="321"/>
        <v>15</v>
      </c>
      <c r="Z91" s="83">
        <f t="shared" ca="1" si="321"/>
        <v>29850</v>
      </c>
      <c r="AA91" s="90">
        <f t="shared" ca="1" si="313"/>
        <v>86.271676300578036</v>
      </c>
      <c r="AB91" s="83">
        <f t="shared" ca="1" si="322"/>
        <v>178</v>
      </c>
      <c r="AC91" s="83">
        <f t="shared" ca="1" si="322"/>
        <v>194</v>
      </c>
      <c r="AD91" s="83">
        <f t="shared" ca="1" si="322"/>
        <v>84</v>
      </c>
      <c r="AE91" s="83">
        <f t="shared" ca="1" si="322"/>
        <v>2</v>
      </c>
      <c r="AF91" s="116">
        <f t="shared" ca="1" si="314"/>
        <v>0.79176201372997712</v>
      </c>
      <c r="AG91" s="85">
        <f t="shared" ca="1" si="323"/>
        <v>20</v>
      </c>
      <c r="AH91" s="126">
        <f t="shared" ca="1" si="324"/>
        <v>415</v>
      </c>
      <c r="AI91" s="83">
        <f t="shared" ca="1" si="348"/>
        <v>16</v>
      </c>
      <c r="AJ91" s="83">
        <f t="shared" ca="1" si="348"/>
        <v>16</v>
      </c>
      <c r="AK91" s="83">
        <f t="shared" ca="1" si="348"/>
        <v>0</v>
      </c>
      <c r="AL91" s="83">
        <f t="shared" ca="1" si="348"/>
        <v>1395</v>
      </c>
      <c r="AM91" s="83">
        <f t="shared" ca="1" si="348"/>
        <v>87</v>
      </c>
      <c r="AN91" s="83">
        <f t="shared" ca="1" si="348"/>
        <v>4</v>
      </c>
      <c r="AO91" s="83">
        <f t="shared" ca="1" si="348"/>
        <v>2</v>
      </c>
      <c r="AP91" s="83">
        <f t="shared" ca="1" si="348"/>
        <v>3</v>
      </c>
      <c r="AQ91" s="83">
        <f t="shared" ca="1" si="348"/>
        <v>0</v>
      </c>
      <c r="AR91" s="126">
        <f ca="1">IFERROR(IF(VLOOKUP(AR$1,$A$6:$C$26,3,0),IF(ISNUMBER(AI91),SUMIFS('Stats Coachs'!$F$2:$F$29,'Stats Coachs'!$C$2:$C$29,VLOOKUP(AR$1,$A$6:$B$26,2,0)),""),""),"")</f>
        <v>20</v>
      </c>
      <c r="AS91" s="83">
        <f t="shared" ca="1" si="349"/>
        <v>17</v>
      </c>
      <c r="AT91" s="83">
        <f t="shared" ca="1" si="349"/>
        <v>16</v>
      </c>
      <c r="AU91" s="83">
        <f t="shared" ca="1" si="349"/>
        <v>1</v>
      </c>
      <c r="AV91" s="83">
        <f t="shared" ca="1" si="349"/>
        <v>1325</v>
      </c>
      <c r="AW91" s="83">
        <f t="shared" ca="1" si="349"/>
        <v>78</v>
      </c>
      <c r="AX91" s="83">
        <f t="shared" ca="1" si="349"/>
        <v>6</v>
      </c>
      <c r="AY91" s="83">
        <f t="shared" ca="1" si="349"/>
        <v>14</v>
      </c>
      <c r="AZ91" s="83">
        <f t="shared" ca="1" si="349"/>
        <v>2</v>
      </c>
      <c r="BA91" s="83">
        <f t="shared" ca="1" si="349"/>
        <v>0</v>
      </c>
      <c r="BB91" s="126">
        <f ca="1">IFERROR(IF(VLOOKUP(BB$1,$A$7:$C$26,3,0),IF(ISNUMBER(AS91),SUMIFS('Stats Coachs'!$F$3:$F$29,'Stats Coachs'!$C$3:$C$29,VLOOKUP(BB$1,$A$7:$B$26,2,0)),""),""),"")</f>
        <v>25</v>
      </c>
      <c r="BC91" s="83">
        <f t="shared" ca="1" si="350"/>
        <v>13</v>
      </c>
      <c r="BD91" s="83">
        <f t="shared" ca="1" si="350"/>
        <v>12</v>
      </c>
      <c r="BE91" s="83">
        <f t="shared" ca="1" si="350"/>
        <v>1</v>
      </c>
      <c r="BF91" s="83">
        <f t="shared" ca="1" si="350"/>
        <v>1025</v>
      </c>
      <c r="BG91" s="83">
        <f t="shared" ca="1" si="350"/>
        <v>79</v>
      </c>
      <c r="BH91" s="83">
        <f t="shared" ca="1" si="350"/>
        <v>6</v>
      </c>
      <c r="BI91" s="83">
        <f t="shared" ca="1" si="350"/>
        <v>5</v>
      </c>
      <c r="BJ91" s="83">
        <f t="shared" ca="1" si="350"/>
        <v>2</v>
      </c>
      <c r="BK91" s="83">
        <f t="shared" ca="1" si="350"/>
        <v>0</v>
      </c>
      <c r="BL91" s="126">
        <f ca="1">IFERROR(IF(VLOOKUP(BL$1,$A$7:$C$26,3,0),IF(ISNUMBER(BC91),SUMIFS('Stats Coachs'!$F$3:$F$29,'Stats Coachs'!$C$3:$C$29,VLOOKUP(BL$1,$A$7:$B$26,2,0)),""),""),"")</f>
        <v>22</v>
      </c>
      <c r="BM91" s="83">
        <f t="shared" ca="1" si="351"/>
        <v>17</v>
      </c>
      <c r="BN91" s="83">
        <f t="shared" ca="1" si="351"/>
        <v>16</v>
      </c>
      <c r="BO91" s="83">
        <f t="shared" ca="1" si="351"/>
        <v>1</v>
      </c>
      <c r="BP91" s="83">
        <f t="shared" ca="1" si="351"/>
        <v>1430</v>
      </c>
      <c r="BQ91" s="83">
        <f t="shared" ca="1" si="351"/>
        <v>84</v>
      </c>
      <c r="BR91" s="83">
        <f t="shared" ca="1" si="351"/>
        <v>4</v>
      </c>
      <c r="BS91" s="83">
        <f t="shared" ca="1" si="351"/>
        <v>10</v>
      </c>
      <c r="BT91" s="83">
        <f t="shared" ca="1" si="351"/>
        <v>5</v>
      </c>
      <c r="BU91" s="83">
        <f t="shared" ca="1" si="351"/>
        <v>0</v>
      </c>
      <c r="BV91" s="126">
        <f ca="1">IFERROR(IF(VLOOKUP(BV$1,$A$7:$C$26,3,0),IF(ISNUMBER(BM91),SUMIFS('Stats Coachs'!$F$3:$F$29,'Stats Coachs'!$C$3:$C$29,VLOOKUP(BV$1,$A$7:$B$26,2,0)),""),""),"")</f>
        <v>21</v>
      </c>
      <c r="BW91" s="83">
        <f t="shared" ca="1" si="352"/>
        <v>18</v>
      </c>
      <c r="BX91" s="83">
        <f t="shared" ca="1" si="352"/>
        <v>17</v>
      </c>
      <c r="BY91" s="83">
        <f t="shared" ca="1" si="352"/>
        <v>1</v>
      </c>
      <c r="BZ91" s="83">
        <f t="shared" ca="1" si="352"/>
        <v>1490</v>
      </c>
      <c r="CA91" s="83">
        <f t="shared" ca="1" si="352"/>
        <v>83</v>
      </c>
      <c r="CB91" s="83">
        <f t="shared" ca="1" si="352"/>
        <v>9</v>
      </c>
      <c r="CC91" s="83">
        <f t="shared" ca="1" si="352"/>
        <v>15</v>
      </c>
      <c r="CD91" s="83">
        <f t="shared" ca="1" si="352"/>
        <v>3</v>
      </c>
      <c r="CE91" s="83">
        <f t="shared" ca="1" si="352"/>
        <v>0</v>
      </c>
      <c r="CF91" s="126">
        <f ca="1">IFERROR(IF(VLOOKUP(CF$1,$A$7:$C$26,3,0),IF(ISNUMBER(BW91),SUMIFS('Stats Coachs'!$F$3:$F$29,'Stats Coachs'!$C$3:$C$29,VLOOKUP(CF$1,$A$7:$B$26,2,0)),""),""),"")</f>
        <v>19</v>
      </c>
      <c r="CG91" s="83">
        <f t="shared" ca="1" si="353"/>
        <v>5</v>
      </c>
      <c r="CH91" s="83">
        <f t="shared" ca="1" si="353"/>
        <v>5</v>
      </c>
      <c r="CI91" s="83">
        <f t="shared" ca="1" si="353"/>
        <v>0</v>
      </c>
      <c r="CJ91" s="83">
        <f t="shared" ca="1" si="353"/>
        <v>540</v>
      </c>
      <c r="CK91" s="83">
        <f t="shared" ca="1" si="353"/>
        <v>90</v>
      </c>
      <c r="CL91" s="83">
        <f t="shared" ca="1" si="353"/>
        <v>2</v>
      </c>
      <c r="CM91" s="83">
        <f t="shared" ca="1" si="353"/>
        <v>1</v>
      </c>
      <c r="CN91" s="83">
        <f t="shared" ca="1" si="353"/>
        <v>1</v>
      </c>
      <c r="CO91" s="83">
        <f t="shared" ca="1" si="353"/>
        <v>0</v>
      </c>
      <c r="CP91" s="126">
        <f ca="1">IFERROR(IF(VLOOKUP(CP$1,$A$7:$C$26,3,0),IF(ISNUMBER(CG91),SUMIFS('Stats Coachs'!$F$3:$F$29,'Stats Coachs'!$C$3:$C$29,VLOOKUP(CP$1,$A$7:$B$26,2,0)),""),""),"")</f>
        <v>5</v>
      </c>
      <c r="CQ91" s="83">
        <f t="shared" ca="1" si="354"/>
        <v>10</v>
      </c>
      <c r="CR91" s="83">
        <f t="shared" ca="1" si="354"/>
        <v>10</v>
      </c>
      <c r="CS91" s="83">
        <f t="shared" ca="1" si="354"/>
        <v>0</v>
      </c>
      <c r="CT91" s="83">
        <f t="shared" ca="1" si="354"/>
        <v>880</v>
      </c>
      <c r="CU91" s="83">
        <f t="shared" ca="1" si="354"/>
        <v>88</v>
      </c>
      <c r="CV91" s="83">
        <f t="shared" ca="1" si="354"/>
        <v>6</v>
      </c>
      <c r="CW91" s="83">
        <f t="shared" ca="1" si="354"/>
        <v>4</v>
      </c>
      <c r="CX91" s="83">
        <f t="shared" ca="1" si="354"/>
        <v>3</v>
      </c>
      <c r="CY91" s="83">
        <f t="shared" ca="1" si="354"/>
        <v>0</v>
      </c>
      <c r="CZ91" s="126">
        <f ca="1">IFERROR(IF(VLOOKUP(CZ$1,$A$7:$C$26,3,0),IF(ISNUMBER(CQ91),SUMIFS('Stats Coachs'!$F$3:$F$29,'Stats Coachs'!$C$3:$C$29,VLOOKUP(CZ$1,$A$7:$B$26,2,0)),""),""),"")</f>
        <v>13</v>
      </c>
      <c r="DA91" s="83">
        <f t="shared" ca="1" si="355"/>
        <v>18</v>
      </c>
      <c r="DB91" s="83">
        <f t="shared" ca="1" si="355"/>
        <v>18</v>
      </c>
      <c r="DC91" s="83">
        <f t="shared" ca="1" si="355"/>
        <v>0</v>
      </c>
      <c r="DD91" s="83">
        <f t="shared" ca="1" si="355"/>
        <v>1570</v>
      </c>
      <c r="DE91" s="83">
        <f t="shared" ca="1" si="355"/>
        <v>87</v>
      </c>
      <c r="DF91" s="83">
        <f t="shared" ca="1" si="355"/>
        <v>13</v>
      </c>
      <c r="DG91" s="83">
        <f t="shared" ca="1" si="355"/>
        <v>16</v>
      </c>
      <c r="DH91" s="83">
        <f t="shared" ca="1" si="355"/>
        <v>2</v>
      </c>
      <c r="DI91" s="83">
        <f t="shared" ca="1" si="355"/>
        <v>1</v>
      </c>
      <c r="DJ91" s="126">
        <f ca="1">IFERROR(IF(VLOOKUP(DJ$1,$A$7:$C$26,3,0),IF(ISNUMBER(DA91),SUMIFS('Stats Coachs'!$F$3:$F$29,'Stats Coachs'!$C$3:$C$29,VLOOKUP(DJ$1,$A$7:$B$26,2,0)),""),""),"")</f>
        <v>18</v>
      </c>
      <c r="DK91" s="83">
        <f t="shared" ca="1" si="356"/>
        <v>17</v>
      </c>
      <c r="DL91" s="83">
        <f t="shared" ca="1" si="356"/>
        <v>17</v>
      </c>
      <c r="DM91" s="83">
        <f t="shared" ca="1" si="356"/>
        <v>0</v>
      </c>
      <c r="DN91" s="83">
        <f t="shared" ca="1" si="356"/>
        <v>1510</v>
      </c>
      <c r="DO91" s="83">
        <f t="shared" ca="1" si="356"/>
        <v>89</v>
      </c>
      <c r="DP91" s="83">
        <f t="shared" ca="1" si="356"/>
        <v>8</v>
      </c>
      <c r="DQ91" s="83">
        <f t="shared" ca="1" si="356"/>
        <v>5</v>
      </c>
      <c r="DR91" s="83">
        <f t="shared" ca="1" si="356"/>
        <v>6</v>
      </c>
      <c r="DS91" s="83">
        <f t="shared" ca="1" si="356"/>
        <v>0</v>
      </c>
      <c r="DT91" s="126">
        <f ca="1">IFERROR(IF(VLOOKUP(DT$1,$A$7:$C$26,3,0),IF(ISNUMBER(DK91),SUMIFS('Stats Coachs'!$F$3:$F$29,'Stats Coachs'!$C$3:$C$29,VLOOKUP(DT$1,$A$7:$B$26,2,0)),""),""),"")</f>
        <v>24</v>
      </c>
      <c r="DU91" s="83">
        <f t="shared" ca="1" si="357"/>
        <v>22</v>
      </c>
      <c r="DV91" s="83">
        <f t="shared" ca="1" si="357"/>
        <v>21</v>
      </c>
      <c r="DW91" s="83">
        <f t="shared" ca="1" si="357"/>
        <v>1</v>
      </c>
      <c r="DX91" s="83">
        <f t="shared" ca="1" si="357"/>
        <v>1920</v>
      </c>
      <c r="DY91" s="83" t="str">
        <f t="shared" ca="1" si="357"/>
        <v>87.5</v>
      </c>
      <c r="DZ91" s="83">
        <f t="shared" ca="1" si="357"/>
        <v>5</v>
      </c>
      <c r="EA91" s="83">
        <f t="shared" ca="1" si="357"/>
        <v>12</v>
      </c>
      <c r="EB91" s="83">
        <f t="shared" ca="1" si="357"/>
        <v>3</v>
      </c>
      <c r="EC91" s="83">
        <f t="shared" ca="1" si="357"/>
        <v>0</v>
      </c>
      <c r="ED91" s="126">
        <f ca="1">IFERROR(IF(VLOOKUP(ED$1,$A$7:$C$26,3,0),IF(ISNUMBER(DU91),SUMIFS('Stats Coachs'!$F$3:$F$29,'Stats Coachs'!$C$3:$C$29,VLOOKUP(ED$1,$A$7:$B$26,2,0)),""),""),"")</f>
        <v>24</v>
      </c>
      <c r="EE91" s="83">
        <f t="shared" ca="1" si="358"/>
        <v>23</v>
      </c>
      <c r="EF91" s="83">
        <f t="shared" ca="1" si="358"/>
        <v>22</v>
      </c>
      <c r="EG91" s="83">
        <f t="shared" ca="1" si="358"/>
        <v>1</v>
      </c>
      <c r="EH91" s="83">
        <f t="shared" ca="1" si="358"/>
        <v>1980</v>
      </c>
      <c r="EI91" s="83">
        <f t="shared" ca="1" si="358"/>
        <v>86</v>
      </c>
      <c r="EJ91" s="83">
        <f t="shared" ca="1" si="358"/>
        <v>5</v>
      </c>
      <c r="EK91" s="83">
        <f t="shared" ca="1" si="358"/>
        <v>15</v>
      </c>
      <c r="EL91" s="83">
        <f t="shared" ca="1" si="358"/>
        <v>5</v>
      </c>
      <c r="EM91" s="83">
        <f t="shared" ca="1" si="358"/>
        <v>0</v>
      </c>
      <c r="EN91" s="126">
        <f ca="1">IFERROR(IF(VLOOKUP(EN$1,$A$7:$C$26,3,0),IF(ISNUMBER(EE91),SUMIFS('Stats Coachs'!$F$3:$F$29,'Stats Coachs'!$C$3:$C$29,VLOOKUP(EN$1,$A$7:$B$26,2,0)),""),""),"")</f>
        <v>25</v>
      </c>
      <c r="EO91" s="83">
        <f t="shared" ca="1" si="359"/>
        <v>20</v>
      </c>
      <c r="EP91" s="83">
        <f t="shared" ca="1" si="359"/>
        <v>19</v>
      </c>
      <c r="EQ91" s="83">
        <f t="shared" ca="1" si="359"/>
        <v>1</v>
      </c>
      <c r="ER91" s="83">
        <f t="shared" ca="1" si="359"/>
        <v>1690</v>
      </c>
      <c r="ES91" s="83">
        <f t="shared" ca="1" si="359"/>
        <v>84.5</v>
      </c>
      <c r="ET91" s="83">
        <f t="shared" ca="1" si="359"/>
        <v>8</v>
      </c>
      <c r="EU91" s="83">
        <f t="shared" ca="1" si="359"/>
        <v>15</v>
      </c>
      <c r="EV91" s="83">
        <f t="shared" ca="1" si="359"/>
        <v>3</v>
      </c>
      <c r="EW91" s="83">
        <f t="shared" ca="1" si="359"/>
        <v>0</v>
      </c>
      <c r="EX91" s="126">
        <f ca="1">IFERROR(IF(VLOOKUP(EX$1,$A$7:$C$26,3,0),IF(ISNUMBER(EO91),SUMIFS('Stats Coachs'!$F$3:$F$29,'Stats Coachs'!$C$3:$C$29,VLOOKUP(EX$1,$A$7:$B$26,2,0)),""),""),"")</f>
        <v>23</v>
      </c>
      <c r="EY91" s="83">
        <f t="shared" ca="1" si="360"/>
        <v>22</v>
      </c>
      <c r="EZ91" s="83">
        <f t="shared" ca="1" si="360"/>
        <v>20</v>
      </c>
      <c r="FA91" s="83">
        <f t="shared" ca="1" si="360"/>
        <v>2</v>
      </c>
      <c r="FB91" s="83">
        <f t="shared" ca="1" si="360"/>
        <v>1805</v>
      </c>
      <c r="FC91" s="83">
        <f t="shared" ca="1" si="360"/>
        <v>83</v>
      </c>
      <c r="FD91" s="83">
        <f t="shared" ca="1" si="360"/>
        <v>9</v>
      </c>
      <c r="FE91" s="83">
        <f t="shared" ca="1" si="360"/>
        <v>8</v>
      </c>
      <c r="FF91" s="83">
        <f t="shared" ca="1" si="360"/>
        <v>5</v>
      </c>
      <c r="FG91" s="83">
        <f t="shared" ca="1" si="360"/>
        <v>1</v>
      </c>
      <c r="FH91" s="126">
        <f ca="1">IFERROR(IF(VLOOKUP(FH$1,$A$7:$C$26,3,0),IF(ISNUMBER(EY91),SUMIFS('Stats Coachs'!$F$3:$F$29,'Stats Coachs'!$C$3:$C$29,VLOOKUP(FH$1,$A$7:$B$26,2,0)),""),""),"")</f>
        <v>27</v>
      </c>
      <c r="FI91" s="83">
        <f t="shared" ca="1" si="361"/>
        <v>20</v>
      </c>
      <c r="FJ91" s="83">
        <f t="shared" ca="1" si="361"/>
        <v>19</v>
      </c>
      <c r="FK91" s="83">
        <f t="shared" ca="1" si="361"/>
        <v>1</v>
      </c>
      <c r="FL91" s="83">
        <f t="shared" ca="1" si="361"/>
        <v>1720</v>
      </c>
      <c r="FM91" s="83">
        <f t="shared" ca="1" si="361"/>
        <v>86</v>
      </c>
      <c r="FN91" s="83">
        <f t="shared" ca="1" si="361"/>
        <v>10</v>
      </c>
      <c r="FO91" s="83">
        <f t="shared" ca="1" si="361"/>
        <v>5</v>
      </c>
      <c r="FP91" s="83">
        <f t="shared" ca="1" si="361"/>
        <v>4</v>
      </c>
      <c r="FQ91" s="83">
        <f t="shared" ca="1" si="361"/>
        <v>0</v>
      </c>
      <c r="FR91" s="126">
        <f ca="1">IFERROR(IF(VLOOKUP(FR$1,$A$7:$C$26,3,0),IF(ISNUMBER(FI91),SUMIFS('Stats Coachs'!$F$3:$F$29,'Stats Coachs'!$C$3:$C$29,VLOOKUP(FR$1,$A$7:$B$26,2,0)),""),""),"")</f>
        <v>24</v>
      </c>
      <c r="FS91" s="83">
        <f t="shared" ca="1" si="362"/>
        <v>23</v>
      </c>
      <c r="FT91" s="83">
        <f t="shared" ca="1" si="362"/>
        <v>22</v>
      </c>
      <c r="FU91" s="83">
        <f t="shared" ca="1" si="362"/>
        <v>1</v>
      </c>
      <c r="FV91" s="83">
        <f t="shared" ca="1" si="362"/>
        <v>2045</v>
      </c>
      <c r="FW91" s="83">
        <f t="shared" ca="1" si="362"/>
        <v>90</v>
      </c>
      <c r="FX91" s="83">
        <f t="shared" ca="1" si="362"/>
        <v>18</v>
      </c>
      <c r="FY91" s="83">
        <f t="shared" ca="1" si="362"/>
        <v>15</v>
      </c>
      <c r="FZ91" s="83">
        <f t="shared" ca="1" si="362"/>
        <v>10</v>
      </c>
      <c r="GA91" s="83">
        <f t="shared" ca="1" si="362"/>
        <v>0</v>
      </c>
      <c r="GB91" s="126">
        <f ca="1">IFERROR(IF(VLOOKUP(GB$1,$A$7:$C$26,3,0),IF(ISNUMBER(FS91),SUMIFS('Stats Coachs'!$F$3:$F$29,'Stats Coachs'!$C$3:$C$29,VLOOKUP(GB$1,$A$7:$B$26,2,0)),""),""),"")</f>
        <v>25</v>
      </c>
      <c r="GC91" s="83">
        <f t="shared" ca="1" si="363"/>
        <v>17</v>
      </c>
      <c r="GD91" s="83">
        <f t="shared" ca="1" si="363"/>
        <v>16</v>
      </c>
      <c r="GE91" s="83">
        <f t="shared" ca="1" si="363"/>
        <v>1</v>
      </c>
      <c r="GF91" s="83">
        <f t="shared" ca="1" si="363"/>
        <v>1470</v>
      </c>
      <c r="GG91" s="83" t="str">
        <f t="shared" ca="1" si="363"/>
        <v>86.5</v>
      </c>
      <c r="GH91" s="83">
        <f t="shared" ca="1" si="363"/>
        <v>7</v>
      </c>
      <c r="GI91" s="83">
        <f t="shared" ca="1" si="363"/>
        <v>13</v>
      </c>
      <c r="GJ91" s="83">
        <f t="shared" ca="1" si="363"/>
        <v>5</v>
      </c>
      <c r="GK91" s="83">
        <f t="shared" ca="1" si="363"/>
        <v>0</v>
      </c>
      <c r="GL91" s="126">
        <f ca="1">IFERROR(IF(VLOOKUP(GL$1,$A$7:$C$26,3,0),IF(ISNUMBER(GC91),SUMIFS('Stats Coachs'!$F$3:$F$29,'Stats Coachs'!$C$3:$C$29,VLOOKUP(GL$1,$A$7:$B$26,2,0)),""),""),"")</f>
        <v>22</v>
      </c>
      <c r="GM91" s="83" t="str">
        <f t="shared" ca="1" si="364"/>
        <v/>
      </c>
      <c r="GN91" s="83" t="str">
        <f t="shared" ca="1" si="364"/>
        <v/>
      </c>
      <c r="GO91" s="83" t="str">
        <f t="shared" ca="1" si="364"/>
        <v/>
      </c>
      <c r="GP91" s="83" t="str">
        <f t="shared" ca="1" si="364"/>
        <v/>
      </c>
      <c r="GQ91" s="83" t="str">
        <f t="shared" ca="1" si="364"/>
        <v/>
      </c>
      <c r="GR91" s="83" t="str">
        <f t="shared" ca="1" si="364"/>
        <v/>
      </c>
      <c r="GS91" s="83" t="str">
        <f t="shared" ca="1" si="364"/>
        <v/>
      </c>
      <c r="GT91" s="83" t="str">
        <f t="shared" ca="1" si="364"/>
        <v/>
      </c>
      <c r="GU91" s="83" t="str">
        <f t="shared" ca="1" si="364"/>
        <v/>
      </c>
      <c r="GV91" s="126" t="str">
        <f ca="1">IFERROR(IF(VLOOKUP(GV$1,$A$7:$C$26,3,0),IF(ISNUMBER(GM91),SUMIFS('Stats Coachs'!$F$3:$F$29,'Stats Coachs'!$C$3:$C$29,VLOOKUP(GV$1,$A$7:$B$26,2,0)),""),""),"")</f>
        <v/>
      </c>
      <c r="GW91" s="83">
        <f t="shared" ca="1" si="365"/>
        <v>16</v>
      </c>
      <c r="GX91" s="83">
        <f t="shared" ca="1" si="365"/>
        <v>15</v>
      </c>
      <c r="GY91" s="83">
        <f t="shared" ca="1" si="365"/>
        <v>1</v>
      </c>
      <c r="GZ91" s="83">
        <f t="shared" ca="1" si="365"/>
        <v>1360</v>
      </c>
      <c r="HA91" s="83">
        <f t="shared" ca="1" si="365"/>
        <v>85</v>
      </c>
      <c r="HB91" s="83">
        <f t="shared" ca="1" si="365"/>
        <v>15</v>
      </c>
      <c r="HC91" s="83">
        <f t="shared" ca="1" si="365"/>
        <v>11</v>
      </c>
      <c r="HD91" s="83">
        <f t="shared" ca="1" si="365"/>
        <v>6</v>
      </c>
      <c r="HE91" s="83">
        <f t="shared" ca="1" si="365"/>
        <v>0</v>
      </c>
      <c r="HF91" s="126">
        <f ca="1">IFERROR(IF(VLOOKUP(HF$1,$A$7:$C$26,3,0),IF(ISNUMBER(GW91),SUMIFS('Stats Coachs'!$F$3:$F$29,'Stats Coachs'!$C$3:$C$29,VLOOKUP(HF$1,$A$7:$B$26,2,0)),""),""),"")</f>
        <v>21</v>
      </c>
      <c r="HG91" s="83">
        <f t="shared" ca="1" si="366"/>
        <v>18</v>
      </c>
      <c r="HH91" s="83">
        <f t="shared" ca="1" si="366"/>
        <v>17</v>
      </c>
      <c r="HI91" s="83">
        <f t="shared" ca="1" si="366"/>
        <v>1</v>
      </c>
      <c r="HJ91" s="83">
        <f t="shared" ca="1" si="366"/>
        <v>1595</v>
      </c>
      <c r="HK91" s="83" t="str">
        <f t="shared" ca="1" si="366"/>
        <v>88.5</v>
      </c>
      <c r="HL91" s="83">
        <f t="shared" ca="1" si="366"/>
        <v>18</v>
      </c>
      <c r="HM91" s="83">
        <f t="shared" ca="1" si="366"/>
        <v>9</v>
      </c>
      <c r="HN91" s="83">
        <f t="shared" ca="1" si="366"/>
        <v>4</v>
      </c>
      <c r="HO91" s="83">
        <f t="shared" ca="1" si="366"/>
        <v>0</v>
      </c>
      <c r="HP91" s="126">
        <f ca="1">IFERROR(IF(VLOOKUP(HP$1,$A$7:$C$26,3,0),IF(ISNUMBER(HG91),SUMIFS('Stats Coachs'!$F$3:$F$29,'Stats Coachs'!$C$3:$C$29,VLOOKUP(HP$1,$A$7:$B$26,2,0)),""),""),"")</f>
        <v>19</v>
      </c>
      <c r="HQ91" s="83">
        <f t="shared" ca="1" si="367"/>
        <v>19</v>
      </c>
      <c r="HR91" s="83">
        <f t="shared" ca="1" si="367"/>
        <v>18</v>
      </c>
      <c r="HS91" s="83">
        <f t="shared" ca="1" si="367"/>
        <v>1</v>
      </c>
      <c r="HT91" s="83">
        <f t="shared" ca="1" si="367"/>
        <v>1750</v>
      </c>
      <c r="HU91" s="83">
        <f t="shared" ca="1" si="367"/>
        <v>92</v>
      </c>
      <c r="HV91" s="83">
        <f t="shared" ca="1" si="367"/>
        <v>14</v>
      </c>
      <c r="HW91" s="83">
        <f t="shared" ca="1" si="367"/>
        <v>10</v>
      </c>
      <c r="HX91" s="83">
        <f t="shared" ca="1" si="367"/>
        <v>6</v>
      </c>
      <c r="HY91" s="83">
        <f t="shared" ca="1" si="367"/>
        <v>0</v>
      </c>
      <c r="HZ91" s="126">
        <f ca="1">IFERROR(IF(VLOOKUP(HZ$1,$A$7:$C$26,3,0),IF(ISNUMBER(HQ91),SUMIFS('Stats Coachs'!$F$3:$F$29,'Stats Coachs'!$C$3:$C$29,VLOOKUP(HZ$1,$A$7:$B$26,2,0)),""),""),"")</f>
        <v>20</v>
      </c>
      <c r="IA91" s="83">
        <f t="shared" ca="1" si="368"/>
        <v>15</v>
      </c>
      <c r="IB91" s="83">
        <f t="shared" ca="1" si="368"/>
        <v>15</v>
      </c>
      <c r="IC91" s="83">
        <f t="shared" ca="1" si="368"/>
        <v>0</v>
      </c>
      <c r="ID91" s="83">
        <f t="shared" ca="1" si="368"/>
        <v>1350</v>
      </c>
      <c r="IE91" s="83">
        <f t="shared" ca="1" si="368"/>
        <v>90</v>
      </c>
      <c r="IF91" s="83">
        <f t="shared" ca="1" si="368"/>
        <v>11</v>
      </c>
      <c r="IG91" s="83">
        <f t="shared" ca="1" si="368"/>
        <v>9</v>
      </c>
      <c r="IH91" s="83">
        <f t="shared" ca="1" si="368"/>
        <v>6</v>
      </c>
      <c r="II91" s="83">
        <f t="shared" ca="1" si="368"/>
        <v>0</v>
      </c>
      <c r="IJ91" s="126">
        <f ca="1">IFERROR(IF(VLOOKUP(IJ$1,$A$7:$C$26,3,0),IF(ISNUMBER(IA91),SUMIFS('Stats Coachs'!$F$3:$F$29,'Stats Coachs'!$C$3:$C$29,VLOOKUP(IJ$1,$A$7:$B$26,2,0)),""),""),"")</f>
        <v>18</v>
      </c>
    </row>
    <row r="92" spans="5:244" x14ac:dyDescent="0.2">
      <c r="E92" s="83">
        <v>89</v>
      </c>
      <c r="F92" s="86" t="str">
        <f t="shared" ca="1" si="347"/>
        <v>Souley</v>
      </c>
      <c r="G92" s="83">
        <f t="shared" ca="1" si="315"/>
        <v>3</v>
      </c>
      <c r="H92" s="83">
        <f t="shared" ca="1" si="315"/>
        <v>1</v>
      </c>
      <c r="I92" s="83">
        <f t="shared" ca="1" si="315"/>
        <v>2</v>
      </c>
      <c r="J92" s="117">
        <f t="shared" ca="1" si="311"/>
        <v>110</v>
      </c>
      <c r="K92" s="87">
        <f t="shared" ca="1" si="316"/>
        <v>36.5</v>
      </c>
      <c r="L92" s="83">
        <f t="shared" ca="1" si="317"/>
        <v>0</v>
      </c>
      <c r="M92" s="83">
        <f t="shared" ca="1" si="317"/>
        <v>0</v>
      </c>
      <c r="N92" s="83">
        <f t="shared" ca="1" si="317"/>
        <v>0</v>
      </c>
      <c r="O92" s="83">
        <f t="shared" ca="1" si="312"/>
        <v>0</v>
      </c>
      <c r="P92" s="114">
        <f t="shared" ca="1" si="318"/>
        <v>6.8649885583524023E-3</v>
      </c>
      <c r="Q92" s="83">
        <f t="shared" ca="1" si="319"/>
        <v>1</v>
      </c>
      <c r="R92" s="114">
        <f t="shared" ca="1" si="320"/>
        <v>0.15789473684210525</v>
      </c>
      <c r="T92" s="88">
        <f ca="1">RANK(V92,$V$4:$V$98,0)+COUNTIFS($V$4:$V92,V92)-1</f>
        <v>62</v>
      </c>
      <c r="U92" s="84" t="str">
        <f>Listes!X92</f>
        <v>Thib A</v>
      </c>
      <c r="V92" s="89" cm="1">
        <f t="array" aca="1" ref="V92" ca="1">INDEX($W92:$AG92,$C$2)</f>
        <v>21</v>
      </c>
      <c r="W92" s="83">
        <f t="shared" ca="1" si="321"/>
        <v>21</v>
      </c>
      <c r="X92" s="83">
        <f t="shared" ca="1" si="321"/>
        <v>16</v>
      </c>
      <c r="Y92" s="83">
        <f t="shared" ca="1" si="321"/>
        <v>5</v>
      </c>
      <c r="Z92" s="83">
        <f t="shared" ca="1" si="321"/>
        <v>1305</v>
      </c>
      <c r="AA92" s="90">
        <f t="shared" ca="1" si="313"/>
        <v>62.142857142857146</v>
      </c>
      <c r="AB92" s="83">
        <f t="shared" ca="1" si="322"/>
        <v>2</v>
      </c>
      <c r="AC92" s="83">
        <f t="shared" ca="1" si="322"/>
        <v>2</v>
      </c>
      <c r="AD92" s="83">
        <f t="shared" ca="1" si="322"/>
        <v>0</v>
      </c>
      <c r="AE92" s="83">
        <f t="shared" ca="1" si="322"/>
        <v>0</v>
      </c>
      <c r="AF92" s="116">
        <f t="shared" ca="1" si="314"/>
        <v>4.8054919908466817E-2</v>
      </c>
      <c r="AG92" s="85">
        <f t="shared" ca="1" si="323"/>
        <v>1</v>
      </c>
      <c r="AH92" s="126">
        <f t="shared" ca="1" si="324"/>
        <v>27</v>
      </c>
      <c r="AI92" s="83" t="str">
        <f t="shared" ca="1" si="348"/>
        <v/>
      </c>
      <c r="AJ92" s="83" t="str">
        <f t="shared" ca="1" si="348"/>
        <v/>
      </c>
      <c r="AK92" s="83" t="str">
        <f t="shared" ca="1" si="348"/>
        <v/>
      </c>
      <c r="AL92" s="83" t="str">
        <f t="shared" ca="1" si="348"/>
        <v/>
      </c>
      <c r="AM92" s="83" t="str">
        <f t="shared" ca="1" si="348"/>
        <v/>
      </c>
      <c r="AN92" s="83" t="str">
        <f t="shared" ca="1" si="348"/>
        <v/>
      </c>
      <c r="AO92" s="83" t="str">
        <f t="shared" ca="1" si="348"/>
        <v/>
      </c>
      <c r="AP92" s="83" t="str">
        <f t="shared" ca="1" si="348"/>
        <v/>
      </c>
      <c r="AQ92" s="83" t="str">
        <f t="shared" ca="1" si="348"/>
        <v/>
      </c>
      <c r="AR92" s="126" t="str">
        <f ca="1">IFERROR(IF(VLOOKUP(AR$1,$A$6:$C$26,3,0),IF(ISNUMBER(AI92),SUMIFS('Stats Coachs'!$F$2:$F$29,'Stats Coachs'!$C$2:$C$29,VLOOKUP(AR$1,$A$6:$B$26,2,0)),""),""),"")</f>
        <v/>
      </c>
      <c r="AS92" s="83" t="str">
        <f t="shared" ca="1" si="349"/>
        <v/>
      </c>
      <c r="AT92" s="83" t="str">
        <f t="shared" ca="1" si="349"/>
        <v/>
      </c>
      <c r="AU92" s="83" t="str">
        <f t="shared" ca="1" si="349"/>
        <v/>
      </c>
      <c r="AV92" s="83" t="str">
        <f t="shared" ca="1" si="349"/>
        <v/>
      </c>
      <c r="AW92" s="83" t="str">
        <f t="shared" ca="1" si="349"/>
        <v/>
      </c>
      <c r="AX92" s="83" t="str">
        <f t="shared" ca="1" si="349"/>
        <v/>
      </c>
      <c r="AY92" s="83" t="str">
        <f t="shared" ca="1" si="349"/>
        <v/>
      </c>
      <c r="AZ92" s="83" t="str">
        <f t="shared" ca="1" si="349"/>
        <v/>
      </c>
      <c r="BA92" s="83" t="str">
        <f t="shared" ca="1" si="349"/>
        <v/>
      </c>
      <c r="BB92" s="126" t="str">
        <f ca="1">IFERROR(IF(VLOOKUP(BB$1,$A$7:$C$26,3,0),IF(ISNUMBER(AS92),SUMIFS('Stats Coachs'!$F$3:$F$29,'Stats Coachs'!$C$3:$C$29,VLOOKUP(BB$1,$A$7:$B$26,2,0)),""),""),"")</f>
        <v/>
      </c>
      <c r="BC92" s="83" t="str">
        <f t="shared" ca="1" si="350"/>
        <v/>
      </c>
      <c r="BD92" s="83" t="str">
        <f t="shared" ca="1" si="350"/>
        <v/>
      </c>
      <c r="BE92" s="83" t="str">
        <f t="shared" ca="1" si="350"/>
        <v/>
      </c>
      <c r="BF92" s="83" t="str">
        <f t="shared" ca="1" si="350"/>
        <v/>
      </c>
      <c r="BG92" s="83" t="str">
        <f t="shared" ca="1" si="350"/>
        <v/>
      </c>
      <c r="BH92" s="83" t="str">
        <f t="shared" ca="1" si="350"/>
        <v/>
      </c>
      <c r="BI92" s="83" t="str">
        <f t="shared" ca="1" si="350"/>
        <v/>
      </c>
      <c r="BJ92" s="83" t="str">
        <f t="shared" ca="1" si="350"/>
        <v/>
      </c>
      <c r="BK92" s="83" t="str">
        <f t="shared" ca="1" si="350"/>
        <v/>
      </c>
      <c r="BL92" s="126" t="str">
        <f ca="1">IFERROR(IF(VLOOKUP(BL$1,$A$7:$C$26,3,0),IF(ISNUMBER(BC92),SUMIFS('Stats Coachs'!$F$3:$F$29,'Stats Coachs'!$C$3:$C$29,VLOOKUP(BL$1,$A$7:$B$26,2,0)),""),""),"")</f>
        <v/>
      </c>
      <c r="BM92" s="83" t="str">
        <f t="shared" ca="1" si="351"/>
        <v/>
      </c>
      <c r="BN92" s="83" t="str">
        <f t="shared" ca="1" si="351"/>
        <v/>
      </c>
      <c r="BO92" s="83" t="str">
        <f t="shared" ca="1" si="351"/>
        <v/>
      </c>
      <c r="BP92" s="83" t="str">
        <f t="shared" ca="1" si="351"/>
        <v/>
      </c>
      <c r="BQ92" s="83" t="str">
        <f t="shared" ca="1" si="351"/>
        <v/>
      </c>
      <c r="BR92" s="83" t="str">
        <f t="shared" ca="1" si="351"/>
        <v/>
      </c>
      <c r="BS92" s="83" t="str">
        <f t="shared" ca="1" si="351"/>
        <v/>
      </c>
      <c r="BT92" s="83" t="str">
        <f t="shared" ca="1" si="351"/>
        <v/>
      </c>
      <c r="BU92" s="83" t="str">
        <f t="shared" ca="1" si="351"/>
        <v/>
      </c>
      <c r="BV92" s="126" t="str">
        <f ca="1">IFERROR(IF(VLOOKUP(BV$1,$A$7:$C$26,3,0),IF(ISNUMBER(BM92),SUMIFS('Stats Coachs'!$F$3:$F$29,'Stats Coachs'!$C$3:$C$29,VLOOKUP(BV$1,$A$7:$B$26,2,0)),""),""),"")</f>
        <v/>
      </c>
      <c r="BW92" s="83" t="str">
        <f t="shared" ca="1" si="352"/>
        <v/>
      </c>
      <c r="BX92" s="83" t="str">
        <f t="shared" ca="1" si="352"/>
        <v/>
      </c>
      <c r="BY92" s="83" t="str">
        <f t="shared" ca="1" si="352"/>
        <v/>
      </c>
      <c r="BZ92" s="83" t="str">
        <f t="shared" ca="1" si="352"/>
        <v/>
      </c>
      <c r="CA92" s="83" t="str">
        <f t="shared" ca="1" si="352"/>
        <v/>
      </c>
      <c r="CB92" s="83" t="str">
        <f t="shared" ca="1" si="352"/>
        <v/>
      </c>
      <c r="CC92" s="83" t="str">
        <f t="shared" ca="1" si="352"/>
        <v/>
      </c>
      <c r="CD92" s="83" t="str">
        <f t="shared" ca="1" si="352"/>
        <v/>
      </c>
      <c r="CE92" s="83" t="str">
        <f t="shared" ca="1" si="352"/>
        <v/>
      </c>
      <c r="CF92" s="126" t="str">
        <f ca="1">IFERROR(IF(VLOOKUP(CF$1,$A$7:$C$26,3,0),IF(ISNUMBER(BW92),SUMIFS('Stats Coachs'!$F$3:$F$29,'Stats Coachs'!$C$3:$C$29,VLOOKUP(CF$1,$A$7:$B$26,2,0)),""),""),"")</f>
        <v/>
      </c>
      <c r="CG92" s="83" t="str">
        <f t="shared" ca="1" si="353"/>
        <v/>
      </c>
      <c r="CH92" s="83" t="str">
        <f t="shared" ca="1" si="353"/>
        <v/>
      </c>
      <c r="CI92" s="83" t="str">
        <f t="shared" ca="1" si="353"/>
        <v/>
      </c>
      <c r="CJ92" s="83" t="str">
        <f t="shared" ca="1" si="353"/>
        <v/>
      </c>
      <c r="CK92" s="83" t="str">
        <f t="shared" ca="1" si="353"/>
        <v/>
      </c>
      <c r="CL92" s="83" t="str">
        <f t="shared" ca="1" si="353"/>
        <v/>
      </c>
      <c r="CM92" s="83" t="str">
        <f t="shared" ca="1" si="353"/>
        <v/>
      </c>
      <c r="CN92" s="83" t="str">
        <f t="shared" ca="1" si="353"/>
        <v/>
      </c>
      <c r="CO92" s="83" t="str">
        <f t="shared" ca="1" si="353"/>
        <v/>
      </c>
      <c r="CP92" s="126" t="str">
        <f ca="1">IFERROR(IF(VLOOKUP(CP$1,$A$7:$C$26,3,0),IF(ISNUMBER(CG92),SUMIFS('Stats Coachs'!$F$3:$F$29,'Stats Coachs'!$C$3:$C$29,VLOOKUP(CP$1,$A$7:$B$26,2,0)),""),""),"")</f>
        <v/>
      </c>
      <c r="CQ92" s="83" t="str">
        <f t="shared" ca="1" si="354"/>
        <v/>
      </c>
      <c r="CR92" s="83" t="str">
        <f t="shared" ca="1" si="354"/>
        <v/>
      </c>
      <c r="CS92" s="83" t="str">
        <f t="shared" ca="1" si="354"/>
        <v/>
      </c>
      <c r="CT92" s="83" t="str">
        <f t="shared" ca="1" si="354"/>
        <v/>
      </c>
      <c r="CU92" s="83" t="str">
        <f t="shared" ca="1" si="354"/>
        <v/>
      </c>
      <c r="CV92" s="83" t="str">
        <f t="shared" ca="1" si="354"/>
        <v/>
      </c>
      <c r="CW92" s="83" t="str">
        <f t="shared" ca="1" si="354"/>
        <v/>
      </c>
      <c r="CX92" s="83" t="str">
        <f t="shared" ca="1" si="354"/>
        <v/>
      </c>
      <c r="CY92" s="83" t="str">
        <f t="shared" ca="1" si="354"/>
        <v/>
      </c>
      <c r="CZ92" s="126" t="str">
        <f ca="1">IFERROR(IF(VLOOKUP(CZ$1,$A$7:$C$26,3,0),IF(ISNUMBER(CQ92),SUMIFS('Stats Coachs'!$F$3:$F$29,'Stats Coachs'!$C$3:$C$29,VLOOKUP(CZ$1,$A$7:$B$26,2,0)),""),""),"")</f>
        <v/>
      </c>
      <c r="DA92" s="83" t="str">
        <f t="shared" ca="1" si="355"/>
        <v/>
      </c>
      <c r="DB92" s="83" t="str">
        <f t="shared" ca="1" si="355"/>
        <v/>
      </c>
      <c r="DC92" s="83" t="str">
        <f t="shared" ca="1" si="355"/>
        <v/>
      </c>
      <c r="DD92" s="83" t="str">
        <f t="shared" ca="1" si="355"/>
        <v/>
      </c>
      <c r="DE92" s="83" t="str">
        <f t="shared" ca="1" si="355"/>
        <v/>
      </c>
      <c r="DF92" s="83" t="str">
        <f t="shared" ca="1" si="355"/>
        <v/>
      </c>
      <c r="DG92" s="83" t="str">
        <f t="shared" ca="1" si="355"/>
        <v/>
      </c>
      <c r="DH92" s="83" t="str">
        <f t="shared" ca="1" si="355"/>
        <v/>
      </c>
      <c r="DI92" s="83" t="str">
        <f t="shared" ca="1" si="355"/>
        <v/>
      </c>
      <c r="DJ92" s="126" t="str">
        <f ca="1">IFERROR(IF(VLOOKUP(DJ$1,$A$7:$C$26,3,0),IF(ISNUMBER(DA92),SUMIFS('Stats Coachs'!$F$3:$F$29,'Stats Coachs'!$C$3:$C$29,VLOOKUP(DJ$1,$A$7:$B$26,2,0)),""),""),"")</f>
        <v/>
      </c>
      <c r="DK92" s="83" t="str">
        <f t="shared" ca="1" si="356"/>
        <v/>
      </c>
      <c r="DL92" s="83" t="str">
        <f t="shared" ca="1" si="356"/>
        <v/>
      </c>
      <c r="DM92" s="83" t="str">
        <f t="shared" ca="1" si="356"/>
        <v/>
      </c>
      <c r="DN92" s="83" t="str">
        <f t="shared" ca="1" si="356"/>
        <v/>
      </c>
      <c r="DO92" s="83" t="str">
        <f t="shared" ca="1" si="356"/>
        <v/>
      </c>
      <c r="DP92" s="83" t="str">
        <f t="shared" ca="1" si="356"/>
        <v/>
      </c>
      <c r="DQ92" s="83" t="str">
        <f t="shared" ca="1" si="356"/>
        <v/>
      </c>
      <c r="DR92" s="83" t="str">
        <f t="shared" ca="1" si="356"/>
        <v/>
      </c>
      <c r="DS92" s="83" t="str">
        <f t="shared" ca="1" si="356"/>
        <v/>
      </c>
      <c r="DT92" s="126" t="str">
        <f ca="1">IFERROR(IF(VLOOKUP(DT$1,$A$7:$C$26,3,0),IF(ISNUMBER(DK92),SUMIFS('Stats Coachs'!$F$3:$F$29,'Stats Coachs'!$C$3:$C$29,VLOOKUP(DT$1,$A$7:$B$26,2,0)),""),""),"")</f>
        <v/>
      </c>
      <c r="DU92" s="83" t="str">
        <f t="shared" ca="1" si="357"/>
        <v/>
      </c>
      <c r="DV92" s="83" t="str">
        <f t="shared" ca="1" si="357"/>
        <v/>
      </c>
      <c r="DW92" s="83" t="str">
        <f t="shared" ca="1" si="357"/>
        <v/>
      </c>
      <c r="DX92" s="83" t="str">
        <f t="shared" ca="1" si="357"/>
        <v/>
      </c>
      <c r="DY92" s="83" t="str">
        <f t="shared" ca="1" si="357"/>
        <v/>
      </c>
      <c r="DZ92" s="83" t="str">
        <f t="shared" ca="1" si="357"/>
        <v/>
      </c>
      <c r="EA92" s="83" t="str">
        <f t="shared" ca="1" si="357"/>
        <v/>
      </c>
      <c r="EB92" s="83" t="str">
        <f t="shared" ca="1" si="357"/>
        <v/>
      </c>
      <c r="EC92" s="83" t="str">
        <f t="shared" ca="1" si="357"/>
        <v/>
      </c>
      <c r="ED92" s="126" t="str">
        <f ca="1">IFERROR(IF(VLOOKUP(ED$1,$A$7:$C$26,3,0),IF(ISNUMBER(DU92),SUMIFS('Stats Coachs'!$F$3:$F$29,'Stats Coachs'!$C$3:$C$29,VLOOKUP(ED$1,$A$7:$B$26,2,0)),""),""),"")</f>
        <v/>
      </c>
      <c r="EE92" s="83" t="str">
        <f t="shared" ca="1" si="358"/>
        <v/>
      </c>
      <c r="EF92" s="83" t="str">
        <f t="shared" ca="1" si="358"/>
        <v/>
      </c>
      <c r="EG92" s="83" t="str">
        <f t="shared" ca="1" si="358"/>
        <v/>
      </c>
      <c r="EH92" s="83" t="str">
        <f t="shared" ca="1" si="358"/>
        <v/>
      </c>
      <c r="EI92" s="83" t="str">
        <f t="shared" ca="1" si="358"/>
        <v/>
      </c>
      <c r="EJ92" s="83" t="str">
        <f t="shared" ca="1" si="358"/>
        <v/>
      </c>
      <c r="EK92" s="83" t="str">
        <f t="shared" ca="1" si="358"/>
        <v/>
      </c>
      <c r="EL92" s="83" t="str">
        <f t="shared" ca="1" si="358"/>
        <v/>
      </c>
      <c r="EM92" s="83" t="str">
        <f t="shared" ca="1" si="358"/>
        <v/>
      </c>
      <c r="EN92" s="126" t="str">
        <f ca="1">IFERROR(IF(VLOOKUP(EN$1,$A$7:$C$26,3,0),IF(ISNUMBER(EE92),SUMIFS('Stats Coachs'!$F$3:$F$29,'Stats Coachs'!$C$3:$C$29,VLOOKUP(EN$1,$A$7:$B$26,2,0)),""),""),"")</f>
        <v/>
      </c>
      <c r="EO92" s="83" t="str">
        <f t="shared" ca="1" si="359"/>
        <v/>
      </c>
      <c r="EP92" s="83" t="str">
        <f t="shared" ca="1" si="359"/>
        <v/>
      </c>
      <c r="EQ92" s="83" t="str">
        <f t="shared" ca="1" si="359"/>
        <v/>
      </c>
      <c r="ER92" s="83" t="str">
        <f t="shared" ca="1" si="359"/>
        <v/>
      </c>
      <c r="ES92" s="83" t="str">
        <f t="shared" ca="1" si="359"/>
        <v/>
      </c>
      <c r="ET92" s="83" t="str">
        <f t="shared" ca="1" si="359"/>
        <v/>
      </c>
      <c r="EU92" s="83" t="str">
        <f t="shared" ca="1" si="359"/>
        <v/>
      </c>
      <c r="EV92" s="83" t="str">
        <f t="shared" ca="1" si="359"/>
        <v/>
      </c>
      <c r="EW92" s="83" t="str">
        <f t="shared" ca="1" si="359"/>
        <v/>
      </c>
      <c r="EX92" s="126" t="str">
        <f ca="1">IFERROR(IF(VLOOKUP(EX$1,$A$7:$C$26,3,0),IF(ISNUMBER(EO92),SUMIFS('Stats Coachs'!$F$3:$F$29,'Stats Coachs'!$C$3:$C$29,VLOOKUP(EX$1,$A$7:$B$26,2,0)),""),""),"")</f>
        <v/>
      </c>
      <c r="EY92" s="83">
        <f t="shared" ca="1" si="360"/>
        <v>21</v>
      </c>
      <c r="EZ92" s="83">
        <f t="shared" ca="1" si="360"/>
        <v>16</v>
      </c>
      <c r="FA92" s="83">
        <f t="shared" ca="1" si="360"/>
        <v>5</v>
      </c>
      <c r="FB92" s="83">
        <f t="shared" ca="1" si="360"/>
        <v>1305</v>
      </c>
      <c r="FC92" s="83">
        <f t="shared" ca="1" si="360"/>
        <v>61</v>
      </c>
      <c r="FD92" s="83">
        <f t="shared" ca="1" si="360"/>
        <v>2</v>
      </c>
      <c r="FE92" s="83">
        <f t="shared" ca="1" si="360"/>
        <v>2</v>
      </c>
      <c r="FF92" s="83">
        <f t="shared" ca="1" si="360"/>
        <v>0</v>
      </c>
      <c r="FG92" s="83">
        <f t="shared" ca="1" si="360"/>
        <v>0</v>
      </c>
      <c r="FH92" s="126">
        <f ca="1">IFERROR(IF(VLOOKUP(FH$1,$A$7:$C$26,3,0),IF(ISNUMBER(EY92),SUMIFS('Stats Coachs'!$F$3:$F$29,'Stats Coachs'!$C$3:$C$29,VLOOKUP(FH$1,$A$7:$B$26,2,0)),""),""),"")</f>
        <v>27</v>
      </c>
      <c r="FI92" s="83" t="str">
        <f t="shared" ca="1" si="361"/>
        <v/>
      </c>
      <c r="FJ92" s="83" t="str">
        <f t="shared" ca="1" si="361"/>
        <v/>
      </c>
      <c r="FK92" s="83" t="str">
        <f t="shared" ca="1" si="361"/>
        <v/>
      </c>
      <c r="FL92" s="83" t="str">
        <f t="shared" ca="1" si="361"/>
        <v/>
      </c>
      <c r="FM92" s="83" t="str">
        <f t="shared" ca="1" si="361"/>
        <v/>
      </c>
      <c r="FN92" s="83" t="str">
        <f t="shared" ca="1" si="361"/>
        <v/>
      </c>
      <c r="FO92" s="83" t="str">
        <f t="shared" ca="1" si="361"/>
        <v/>
      </c>
      <c r="FP92" s="83" t="str">
        <f t="shared" ca="1" si="361"/>
        <v/>
      </c>
      <c r="FQ92" s="83" t="str">
        <f t="shared" ca="1" si="361"/>
        <v/>
      </c>
      <c r="FR92" s="126" t="str">
        <f ca="1">IFERROR(IF(VLOOKUP(FR$1,$A$7:$C$26,3,0),IF(ISNUMBER(FI92),SUMIFS('Stats Coachs'!$F$3:$F$29,'Stats Coachs'!$C$3:$C$29,VLOOKUP(FR$1,$A$7:$B$26,2,0)),""),""),"")</f>
        <v/>
      </c>
      <c r="FS92" s="83" t="str">
        <f t="shared" ca="1" si="362"/>
        <v/>
      </c>
      <c r="FT92" s="83" t="str">
        <f t="shared" ca="1" si="362"/>
        <v/>
      </c>
      <c r="FU92" s="83" t="str">
        <f t="shared" ca="1" si="362"/>
        <v/>
      </c>
      <c r="FV92" s="83" t="str">
        <f t="shared" ca="1" si="362"/>
        <v/>
      </c>
      <c r="FW92" s="83" t="str">
        <f t="shared" ca="1" si="362"/>
        <v/>
      </c>
      <c r="FX92" s="83" t="str">
        <f t="shared" ca="1" si="362"/>
        <v/>
      </c>
      <c r="FY92" s="83" t="str">
        <f t="shared" ca="1" si="362"/>
        <v/>
      </c>
      <c r="FZ92" s="83" t="str">
        <f t="shared" ca="1" si="362"/>
        <v/>
      </c>
      <c r="GA92" s="83" t="str">
        <f t="shared" ca="1" si="362"/>
        <v/>
      </c>
      <c r="GB92" s="126" t="str">
        <f ca="1">IFERROR(IF(VLOOKUP(GB$1,$A$7:$C$26,3,0),IF(ISNUMBER(FS92),SUMIFS('Stats Coachs'!$F$3:$F$29,'Stats Coachs'!$C$3:$C$29,VLOOKUP(GB$1,$A$7:$B$26,2,0)),""),""),"")</f>
        <v/>
      </c>
      <c r="GC92" s="83" t="str">
        <f t="shared" ca="1" si="363"/>
        <v/>
      </c>
      <c r="GD92" s="83" t="str">
        <f t="shared" ca="1" si="363"/>
        <v/>
      </c>
      <c r="GE92" s="83" t="str">
        <f t="shared" ca="1" si="363"/>
        <v/>
      </c>
      <c r="GF92" s="83" t="str">
        <f t="shared" ca="1" si="363"/>
        <v/>
      </c>
      <c r="GG92" s="83" t="str">
        <f t="shared" ca="1" si="363"/>
        <v/>
      </c>
      <c r="GH92" s="83" t="str">
        <f t="shared" ca="1" si="363"/>
        <v/>
      </c>
      <c r="GI92" s="83" t="str">
        <f t="shared" ca="1" si="363"/>
        <v/>
      </c>
      <c r="GJ92" s="83" t="str">
        <f t="shared" ca="1" si="363"/>
        <v/>
      </c>
      <c r="GK92" s="83" t="str">
        <f t="shared" ca="1" si="363"/>
        <v/>
      </c>
      <c r="GL92" s="126" t="str">
        <f ca="1">IFERROR(IF(VLOOKUP(GL$1,$A$7:$C$26,3,0),IF(ISNUMBER(GC92),SUMIFS('Stats Coachs'!$F$3:$F$29,'Stats Coachs'!$C$3:$C$29,VLOOKUP(GL$1,$A$7:$B$26,2,0)),""),""),"")</f>
        <v/>
      </c>
      <c r="GM92" s="83" t="str">
        <f t="shared" ca="1" si="364"/>
        <v/>
      </c>
      <c r="GN92" s="83" t="str">
        <f t="shared" ca="1" si="364"/>
        <v/>
      </c>
      <c r="GO92" s="83" t="str">
        <f t="shared" ca="1" si="364"/>
        <v/>
      </c>
      <c r="GP92" s="83" t="str">
        <f t="shared" ca="1" si="364"/>
        <v/>
      </c>
      <c r="GQ92" s="83" t="str">
        <f t="shared" ca="1" si="364"/>
        <v/>
      </c>
      <c r="GR92" s="83" t="str">
        <f t="shared" ca="1" si="364"/>
        <v/>
      </c>
      <c r="GS92" s="83" t="str">
        <f t="shared" ca="1" si="364"/>
        <v/>
      </c>
      <c r="GT92" s="83" t="str">
        <f t="shared" ca="1" si="364"/>
        <v/>
      </c>
      <c r="GU92" s="83" t="str">
        <f t="shared" ca="1" si="364"/>
        <v/>
      </c>
      <c r="GV92" s="126" t="str">
        <f ca="1">IFERROR(IF(VLOOKUP(GV$1,$A$7:$C$26,3,0),IF(ISNUMBER(GM92),SUMIFS('Stats Coachs'!$F$3:$F$29,'Stats Coachs'!$C$3:$C$29,VLOOKUP(GV$1,$A$7:$B$26,2,0)),""),""),"")</f>
        <v/>
      </c>
      <c r="GW92" s="83" t="str">
        <f t="shared" ca="1" si="365"/>
        <v/>
      </c>
      <c r="GX92" s="83" t="str">
        <f t="shared" ca="1" si="365"/>
        <v/>
      </c>
      <c r="GY92" s="83" t="str">
        <f t="shared" ca="1" si="365"/>
        <v/>
      </c>
      <c r="GZ92" s="83" t="str">
        <f t="shared" ca="1" si="365"/>
        <v/>
      </c>
      <c r="HA92" s="83" t="str">
        <f t="shared" ca="1" si="365"/>
        <v/>
      </c>
      <c r="HB92" s="83" t="str">
        <f t="shared" ca="1" si="365"/>
        <v/>
      </c>
      <c r="HC92" s="83" t="str">
        <f t="shared" ca="1" si="365"/>
        <v/>
      </c>
      <c r="HD92" s="83" t="str">
        <f t="shared" ca="1" si="365"/>
        <v/>
      </c>
      <c r="HE92" s="83" t="str">
        <f t="shared" ca="1" si="365"/>
        <v/>
      </c>
      <c r="HF92" s="126" t="str">
        <f ca="1">IFERROR(IF(VLOOKUP(HF$1,$A$7:$C$26,3,0),IF(ISNUMBER(GW92),SUMIFS('Stats Coachs'!$F$3:$F$29,'Stats Coachs'!$C$3:$C$29,VLOOKUP(HF$1,$A$7:$B$26,2,0)),""),""),"")</f>
        <v/>
      </c>
      <c r="HG92" s="83" t="str">
        <f t="shared" ca="1" si="366"/>
        <v/>
      </c>
      <c r="HH92" s="83" t="str">
        <f t="shared" ca="1" si="366"/>
        <v/>
      </c>
      <c r="HI92" s="83" t="str">
        <f t="shared" ca="1" si="366"/>
        <v/>
      </c>
      <c r="HJ92" s="83" t="str">
        <f t="shared" ca="1" si="366"/>
        <v/>
      </c>
      <c r="HK92" s="83" t="str">
        <f t="shared" ca="1" si="366"/>
        <v/>
      </c>
      <c r="HL92" s="83" t="str">
        <f t="shared" ca="1" si="366"/>
        <v/>
      </c>
      <c r="HM92" s="83" t="str">
        <f t="shared" ca="1" si="366"/>
        <v/>
      </c>
      <c r="HN92" s="83" t="str">
        <f t="shared" ca="1" si="366"/>
        <v/>
      </c>
      <c r="HO92" s="83" t="str">
        <f t="shared" ca="1" si="366"/>
        <v/>
      </c>
      <c r="HP92" s="126" t="str">
        <f ca="1">IFERROR(IF(VLOOKUP(HP$1,$A$7:$C$26,3,0),IF(ISNUMBER(HG92),SUMIFS('Stats Coachs'!$F$3:$F$29,'Stats Coachs'!$C$3:$C$29,VLOOKUP(HP$1,$A$7:$B$26,2,0)),""),""),"")</f>
        <v/>
      </c>
      <c r="HQ92" s="83" t="str">
        <f t="shared" ca="1" si="367"/>
        <v/>
      </c>
      <c r="HR92" s="83" t="str">
        <f t="shared" ca="1" si="367"/>
        <v/>
      </c>
      <c r="HS92" s="83" t="str">
        <f t="shared" ca="1" si="367"/>
        <v/>
      </c>
      <c r="HT92" s="83" t="str">
        <f t="shared" ca="1" si="367"/>
        <v/>
      </c>
      <c r="HU92" s="83" t="str">
        <f t="shared" ca="1" si="367"/>
        <v/>
      </c>
      <c r="HV92" s="83" t="str">
        <f t="shared" ca="1" si="367"/>
        <v/>
      </c>
      <c r="HW92" s="83" t="str">
        <f t="shared" ca="1" si="367"/>
        <v/>
      </c>
      <c r="HX92" s="83" t="str">
        <f t="shared" ca="1" si="367"/>
        <v/>
      </c>
      <c r="HY92" s="83" t="str">
        <f t="shared" ca="1" si="367"/>
        <v/>
      </c>
      <c r="HZ92" s="126" t="str">
        <f ca="1">IFERROR(IF(VLOOKUP(HZ$1,$A$7:$C$26,3,0),IF(ISNUMBER(HQ92),SUMIFS('Stats Coachs'!$F$3:$F$29,'Stats Coachs'!$C$3:$C$29,VLOOKUP(HZ$1,$A$7:$B$26,2,0)),""),""),"")</f>
        <v/>
      </c>
      <c r="IA92" s="83" t="str">
        <f t="shared" ca="1" si="368"/>
        <v/>
      </c>
      <c r="IB92" s="83" t="str">
        <f t="shared" ca="1" si="368"/>
        <v/>
      </c>
      <c r="IC92" s="83" t="str">
        <f t="shared" ca="1" si="368"/>
        <v/>
      </c>
      <c r="ID92" s="83" t="str">
        <f t="shared" ca="1" si="368"/>
        <v/>
      </c>
      <c r="IE92" s="83" t="str">
        <f t="shared" ca="1" si="368"/>
        <v/>
      </c>
      <c r="IF92" s="83" t="str">
        <f t="shared" ca="1" si="368"/>
        <v/>
      </c>
      <c r="IG92" s="83" t="str">
        <f t="shared" ca="1" si="368"/>
        <v/>
      </c>
      <c r="IH92" s="83" t="str">
        <f t="shared" ca="1" si="368"/>
        <v/>
      </c>
      <c r="II92" s="83" t="str">
        <f t="shared" ca="1" si="368"/>
        <v/>
      </c>
      <c r="IJ92" s="126" t="str">
        <f ca="1">IFERROR(IF(VLOOKUP(IJ$1,$A$7:$C$26,3,0),IF(ISNUMBER(IA92),SUMIFS('Stats Coachs'!$F$3:$F$29,'Stats Coachs'!$C$3:$C$29,VLOOKUP(IJ$1,$A$7:$B$26,2,0)),""),""),"")</f>
        <v/>
      </c>
    </row>
    <row r="93" spans="5:244" x14ac:dyDescent="0.2">
      <c r="E93" s="184">
        <v>90</v>
      </c>
      <c r="F93" s="86" t="str">
        <f t="shared" ca="1" si="347"/>
        <v>Yann</v>
      </c>
      <c r="G93" s="83">
        <f t="shared" ca="1" si="315"/>
        <v>3</v>
      </c>
      <c r="H93" s="83">
        <f t="shared" ca="1" si="315"/>
        <v>3</v>
      </c>
      <c r="I93" s="83">
        <f t="shared" ca="1" si="315"/>
        <v>0</v>
      </c>
      <c r="J93" s="117">
        <f t="shared" ca="1" si="311"/>
        <v>200</v>
      </c>
      <c r="K93" s="87">
        <f t="shared" ca="1" si="316"/>
        <v>66.5</v>
      </c>
      <c r="L93" s="83">
        <f t="shared" ca="1" si="317"/>
        <v>0</v>
      </c>
      <c r="M93" s="83">
        <f t="shared" ca="1" si="317"/>
        <v>0</v>
      </c>
      <c r="N93" s="83">
        <f t="shared" ca="1" si="317"/>
        <v>0</v>
      </c>
      <c r="O93" s="83">
        <f t="shared" ca="1" si="312"/>
        <v>0</v>
      </c>
      <c r="P93" s="114">
        <f t="shared" ca="1" si="318"/>
        <v>6.8649885583524023E-3</v>
      </c>
      <c r="Q93" s="83">
        <f t="shared" ca="1" si="319"/>
        <v>1</v>
      </c>
      <c r="R93" s="114">
        <f t="shared" ca="1" si="320"/>
        <v>0.125</v>
      </c>
      <c r="T93" s="88">
        <f ca="1">RANK(V93,$V$4:$V$98,0)+COUNTIFS($V$4:$V93,V93)-1</f>
        <v>76</v>
      </c>
      <c r="U93" s="84" t="str">
        <f>Listes!X93</f>
        <v>Valentin</v>
      </c>
      <c r="V93" s="89" cm="1">
        <f t="array" aca="1" ref="V93" ca="1">INDEX($W93:$AG93,$C$2)</f>
        <v>9</v>
      </c>
      <c r="W93" s="83">
        <f t="shared" ca="1" si="321"/>
        <v>9</v>
      </c>
      <c r="X93" s="83">
        <f t="shared" ca="1" si="321"/>
        <v>6</v>
      </c>
      <c r="Y93" s="83">
        <f t="shared" ca="1" si="321"/>
        <v>3</v>
      </c>
      <c r="Z93" s="83">
        <f t="shared" ca="1" si="321"/>
        <v>650</v>
      </c>
      <c r="AA93" s="90">
        <f t="shared" ca="1" si="313"/>
        <v>72.222222222222229</v>
      </c>
      <c r="AB93" s="83">
        <f t="shared" ca="1" si="322"/>
        <v>0</v>
      </c>
      <c r="AC93" s="83">
        <f t="shared" ca="1" si="322"/>
        <v>0</v>
      </c>
      <c r="AD93" s="83">
        <f t="shared" ca="1" si="322"/>
        <v>0</v>
      </c>
      <c r="AE93" s="83">
        <f t="shared" ca="1" si="322"/>
        <v>0</v>
      </c>
      <c r="AF93" s="116">
        <f t="shared" ca="1" si="314"/>
        <v>2.0594965675057208E-2</v>
      </c>
      <c r="AG93" s="85">
        <f t="shared" ca="1" si="323"/>
        <v>1</v>
      </c>
      <c r="AH93" s="126">
        <f t="shared" ca="1" si="324"/>
        <v>24</v>
      </c>
      <c r="AI93" s="83" t="str">
        <f t="shared" ca="1" si="348"/>
        <v/>
      </c>
      <c r="AJ93" s="83" t="str">
        <f t="shared" ca="1" si="348"/>
        <v/>
      </c>
      <c r="AK93" s="83" t="str">
        <f t="shared" ca="1" si="348"/>
        <v/>
      </c>
      <c r="AL93" s="83" t="str">
        <f t="shared" ca="1" si="348"/>
        <v/>
      </c>
      <c r="AM93" s="83" t="str">
        <f t="shared" ca="1" si="348"/>
        <v/>
      </c>
      <c r="AN93" s="83" t="str">
        <f t="shared" ca="1" si="348"/>
        <v/>
      </c>
      <c r="AO93" s="83" t="str">
        <f t="shared" ca="1" si="348"/>
        <v/>
      </c>
      <c r="AP93" s="83" t="str">
        <f t="shared" ca="1" si="348"/>
        <v/>
      </c>
      <c r="AQ93" s="83" t="str">
        <f t="shared" ca="1" si="348"/>
        <v/>
      </c>
      <c r="AR93" s="126" t="str">
        <f ca="1">IFERROR(IF(VLOOKUP(AR$1,$A$6:$C$26,3,0),IF(ISNUMBER(AI93),SUMIFS('Stats Coachs'!$F$2:$F$29,'Stats Coachs'!$C$2:$C$29,VLOOKUP(AR$1,$A$6:$B$26,2,0)),""),""),"")</f>
        <v/>
      </c>
      <c r="AS93" s="83" t="str">
        <f t="shared" ca="1" si="349"/>
        <v/>
      </c>
      <c r="AT93" s="83" t="str">
        <f t="shared" ca="1" si="349"/>
        <v/>
      </c>
      <c r="AU93" s="83" t="str">
        <f t="shared" ca="1" si="349"/>
        <v/>
      </c>
      <c r="AV93" s="83" t="str">
        <f t="shared" ca="1" si="349"/>
        <v/>
      </c>
      <c r="AW93" s="83" t="str">
        <f t="shared" ca="1" si="349"/>
        <v/>
      </c>
      <c r="AX93" s="83" t="str">
        <f t="shared" ca="1" si="349"/>
        <v/>
      </c>
      <c r="AY93" s="83" t="str">
        <f t="shared" ca="1" si="349"/>
        <v/>
      </c>
      <c r="AZ93" s="83" t="str">
        <f t="shared" ca="1" si="349"/>
        <v/>
      </c>
      <c r="BA93" s="83" t="str">
        <f t="shared" ca="1" si="349"/>
        <v/>
      </c>
      <c r="BB93" s="126" t="str">
        <f ca="1">IFERROR(IF(VLOOKUP(BB$1,$A$7:$C$26,3,0),IF(ISNUMBER(AS93),SUMIFS('Stats Coachs'!$F$3:$F$29,'Stats Coachs'!$C$3:$C$29,VLOOKUP(BB$1,$A$7:$B$26,2,0)),""),""),"")</f>
        <v/>
      </c>
      <c r="BC93" s="83" t="str">
        <f t="shared" ca="1" si="350"/>
        <v/>
      </c>
      <c r="BD93" s="83" t="str">
        <f t="shared" ca="1" si="350"/>
        <v/>
      </c>
      <c r="BE93" s="83" t="str">
        <f t="shared" ca="1" si="350"/>
        <v/>
      </c>
      <c r="BF93" s="83" t="str">
        <f t="shared" ca="1" si="350"/>
        <v/>
      </c>
      <c r="BG93" s="83" t="str">
        <f t="shared" ca="1" si="350"/>
        <v/>
      </c>
      <c r="BH93" s="83" t="str">
        <f t="shared" ca="1" si="350"/>
        <v/>
      </c>
      <c r="BI93" s="83" t="str">
        <f t="shared" ca="1" si="350"/>
        <v/>
      </c>
      <c r="BJ93" s="83" t="str">
        <f t="shared" ca="1" si="350"/>
        <v/>
      </c>
      <c r="BK93" s="83" t="str">
        <f t="shared" ca="1" si="350"/>
        <v/>
      </c>
      <c r="BL93" s="126" t="str">
        <f ca="1">IFERROR(IF(VLOOKUP(BL$1,$A$7:$C$26,3,0),IF(ISNUMBER(BC93),SUMIFS('Stats Coachs'!$F$3:$F$29,'Stats Coachs'!$C$3:$C$29,VLOOKUP(BL$1,$A$7:$B$26,2,0)),""),""),"")</f>
        <v/>
      </c>
      <c r="BM93" s="83" t="str">
        <f t="shared" ca="1" si="351"/>
        <v/>
      </c>
      <c r="BN93" s="83" t="str">
        <f t="shared" ca="1" si="351"/>
        <v/>
      </c>
      <c r="BO93" s="83" t="str">
        <f t="shared" ca="1" si="351"/>
        <v/>
      </c>
      <c r="BP93" s="83" t="str">
        <f t="shared" ca="1" si="351"/>
        <v/>
      </c>
      <c r="BQ93" s="83" t="str">
        <f t="shared" ca="1" si="351"/>
        <v/>
      </c>
      <c r="BR93" s="83" t="str">
        <f t="shared" ca="1" si="351"/>
        <v/>
      </c>
      <c r="BS93" s="83" t="str">
        <f t="shared" ca="1" si="351"/>
        <v/>
      </c>
      <c r="BT93" s="83" t="str">
        <f t="shared" ca="1" si="351"/>
        <v/>
      </c>
      <c r="BU93" s="83" t="str">
        <f t="shared" ca="1" si="351"/>
        <v/>
      </c>
      <c r="BV93" s="126" t="str">
        <f ca="1">IFERROR(IF(VLOOKUP(BV$1,$A$7:$C$26,3,0),IF(ISNUMBER(BM93),SUMIFS('Stats Coachs'!$F$3:$F$29,'Stats Coachs'!$C$3:$C$29,VLOOKUP(BV$1,$A$7:$B$26,2,0)),""),""),"")</f>
        <v/>
      </c>
      <c r="BW93" s="83" t="str">
        <f t="shared" ca="1" si="352"/>
        <v/>
      </c>
      <c r="BX93" s="83" t="str">
        <f t="shared" ca="1" si="352"/>
        <v/>
      </c>
      <c r="BY93" s="83" t="str">
        <f t="shared" ca="1" si="352"/>
        <v/>
      </c>
      <c r="BZ93" s="83" t="str">
        <f t="shared" ca="1" si="352"/>
        <v/>
      </c>
      <c r="CA93" s="83" t="str">
        <f t="shared" ca="1" si="352"/>
        <v/>
      </c>
      <c r="CB93" s="83" t="str">
        <f t="shared" ca="1" si="352"/>
        <v/>
      </c>
      <c r="CC93" s="83" t="str">
        <f t="shared" ca="1" si="352"/>
        <v/>
      </c>
      <c r="CD93" s="83" t="str">
        <f t="shared" ca="1" si="352"/>
        <v/>
      </c>
      <c r="CE93" s="83" t="str">
        <f t="shared" ca="1" si="352"/>
        <v/>
      </c>
      <c r="CF93" s="126" t="str">
        <f ca="1">IFERROR(IF(VLOOKUP(CF$1,$A$7:$C$26,3,0),IF(ISNUMBER(BW93),SUMIFS('Stats Coachs'!$F$3:$F$29,'Stats Coachs'!$C$3:$C$29,VLOOKUP(CF$1,$A$7:$B$26,2,0)),""),""),"")</f>
        <v/>
      </c>
      <c r="CG93" s="83" t="str">
        <f t="shared" ca="1" si="353"/>
        <v/>
      </c>
      <c r="CH93" s="83" t="str">
        <f t="shared" ca="1" si="353"/>
        <v/>
      </c>
      <c r="CI93" s="83" t="str">
        <f t="shared" ca="1" si="353"/>
        <v/>
      </c>
      <c r="CJ93" s="83" t="str">
        <f t="shared" ca="1" si="353"/>
        <v/>
      </c>
      <c r="CK93" s="83" t="str">
        <f t="shared" ca="1" si="353"/>
        <v/>
      </c>
      <c r="CL93" s="83" t="str">
        <f t="shared" ca="1" si="353"/>
        <v/>
      </c>
      <c r="CM93" s="83" t="str">
        <f t="shared" ca="1" si="353"/>
        <v/>
      </c>
      <c r="CN93" s="83" t="str">
        <f t="shared" ca="1" si="353"/>
        <v/>
      </c>
      <c r="CO93" s="83" t="str">
        <f t="shared" ca="1" si="353"/>
        <v/>
      </c>
      <c r="CP93" s="126" t="str">
        <f ca="1">IFERROR(IF(VLOOKUP(CP$1,$A$7:$C$26,3,0),IF(ISNUMBER(CG93),SUMIFS('Stats Coachs'!$F$3:$F$29,'Stats Coachs'!$C$3:$C$29,VLOOKUP(CP$1,$A$7:$B$26,2,0)),""),""),"")</f>
        <v/>
      </c>
      <c r="CQ93" s="83" t="str">
        <f t="shared" ca="1" si="354"/>
        <v/>
      </c>
      <c r="CR93" s="83" t="str">
        <f t="shared" ca="1" si="354"/>
        <v/>
      </c>
      <c r="CS93" s="83" t="str">
        <f t="shared" ca="1" si="354"/>
        <v/>
      </c>
      <c r="CT93" s="83" t="str">
        <f t="shared" ca="1" si="354"/>
        <v/>
      </c>
      <c r="CU93" s="83" t="str">
        <f t="shared" ca="1" si="354"/>
        <v/>
      </c>
      <c r="CV93" s="83" t="str">
        <f t="shared" ca="1" si="354"/>
        <v/>
      </c>
      <c r="CW93" s="83" t="str">
        <f t="shared" ca="1" si="354"/>
        <v/>
      </c>
      <c r="CX93" s="83" t="str">
        <f t="shared" ca="1" si="354"/>
        <v/>
      </c>
      <c r="CY93" s="83" t="str">
        <f t="shared" ca="1" si="354"/>
        <v/>
      </c>
      <c r="CZ93" s="126" t="str">
        <f ca="1">IFERROR(IF(VLOOKUP(CZ$1,$A$7:$C$26,3,0),IF(ISNUMBER(CQ93),SUMIFS('Stats Coachs'!$F$3:$F$29,'Stats Coachs'!$C$3:$C$29,VLOOKUP(CZ$1,$A$7:$B$26,2,0)),""),""),"")</f>
        <v/>
      </c>
      <c r="DA93" s="83" t="str">
        <f t="shared" ca="1" si="355"/>
        <v/>
      </c>
      <c r="DB93" s="83" t="str">
        <f t="shared" ca="1" si="355"/>
        <v/>
      </c>
      <c r="DC93" s="83" t="str">
        <f t="shared" ca="1" si="355"/>
        <v/>
      </c>
      <c r="DD93" s="83" t="str">
        <f t="shared" ca="1" si="355"/>
        <v/>
      </c>
      <c r="DE93" s="83" t="str">
        <f t="shared" ca="1" si="355"/>
        <v/>
      </c>
      <c r="DF93" s="83" t="str">
        <f t="shared" ca="1" si="355"/>
        <v/>
      </c>
      <c r="DG93" s="83" t="str">
        <f t="shared" ca="1" si="355"/>
        <v/>
      </c>
      <c r="DH93" s="83" t="str">
        <f t="shared" ca="1" si="355"/>
        <v/>
      </c>
      <c r="DI93" s="83" t="str">
        <f t="shared" ca="1" si="355"/>
        <v/>
      </c>
      <c r="DJ93" s="126" t="str">
        <f ca="1">IFERROR(IF(VLOOKUP(DJ$1,$A$7:$C$26,3,0),IF(ISNUMBER(DA93),SUMIFS('Stats Coachs'!$F$3:$F$29,'Stats Coachs'!$C$3:$C$29,VLOOKUP(DJ$1,$A$7:$B$26,2,0)),""),""),"")</f>
        <v/>
      </c>
      <c r="DK93" s="83">
        <f t="shared" ca="1" si="356"/>
        <v>9</v>
      </c>
      <c r="DL93" s="83">
        <f t="shared" ca="1" si="356"/>
        <v>6</v>
      </c>
      <c r="DM93" s="83">
        <f t="shared" ca="1" si="356"/>
        <v>3</v>
      </c>
      <c r="DN93" s="83">
        <f t="shared" ca="1" si="356"/>
        <v>650</v>
      </c>
      <c r="DO93" s="83">
        <f t="shared" ca="1" si="356"/>
        <v>72</v>
      </c>
      <c r="DP93" s="83">
        <f t="shared" ca="1" si="356"/>
        <v>0</v>
      </c>
      <c r="DQ93" s="83">
        <f t="shared" ca="1" si="356"/>
        <v>0</v>
      </c>
      <c r="DR93" s="83">
        <f t="shared" ca="1" si="356"/>
        <v>0</v>
      </c>
      <c r="DS93" s="83">
        <f t="shared" ca="1" si="356"/>
        <v>0</v>
      </c>
      <c r="DT93" s="126">
        <f ca="1">IFERROR(IF(VLOOKUP(DT$1,$A$7:$C$26,3,0),IF(ISNUMBER(DK93),SUMIFS('Stats Coachs'!$F$3:$F$29,'Stats Coachs'!$C$3:$C$29,VLOOKUP(DT$1,$A$7:$B$26,2,0)),""),""),"")</f>
        <v>24</v>
      </c>
      <c r="DU93" s="83" t="str">
        <f t="shared" ca="1" si="357"/>
        <v/>
      </c>
      <c r="DV93" s="83" t="str">
        <f t="shared" ca="1" si="357"/>
        <v/>
      </c>
      <c r="DW93" s="83" t="str">
        <f t="shared" ca="1" si="357"/>
        <v/>
      </c>
      <c r="DX93" s="83" t="str">
        <f t="shared" ca="1" si="357"/>
        <v/>
      </c>
      <c r="DY93" s="83" t="str">
        <f t="shared" ca="1" si="357"/>
        <v/>
      </c>
      <c r="DZ93" s="83" t="str">
        <f t="shared" ca="1" si="357"/>
        <v/>
      </c>
      <c r="EA93" s="83" t="str">
        <f t="shared" ca="1" si="357"/>
        <v/>
      </c>
      <c r="EB93" s="83" t="str">
        <f t="shared" ca="1" si="357"/>
        <v/>
      </c>
      <c r="EC93" s="83" t="str">
        <f t="shared" ca="1" si="357"/>
        <v/>
      </c>
      <c r="ED93" s="126" t="str">
        <f ca="1">IFERROR(IF(VLOOKUP(ED$1,$A$7:$C$26,3,0),IF(ISNUMBER(DU93),SUMIFS('Stats Coachs'!$F$3:$F$29,'Stats Coachs'!$C$3:$C$29,VLOOKUP(ED$1,$A$7:$B$26,2,0)),""),""),"")</f>
        <v/>
      </c>
      <c r="EE93" s="83" t="str">
        <f t="shared" ca="1" si="358"/>
        <v/>
      </c>
      <c r="EF93" s="83" t="str">
        <f t="shared" ca="1" si="358"/>
        <v/>
      </c>
      <c r="EG93" s="83" t="str">
        <f t="shared" ca="1" si="358"/>
        <v/>
      </c>
      <c r="EH93" s="83" t="str">
        <f t="shared" ca="1" si="358"/>
        <v/>
      </c>
      <c r="EI93" s="83" t="str">
        <f t="shared" ca="1" si="358"/>
        <v/>
      </c>
      <c r="EJ93" s="83" t="str">
        <f t="shared" ca="1" si="358"/>
        <v/>
      </c>
      <c r="EK93" s="83" t="str">
        <f t="shared" ca="1" si="358"/>
        <v/>
      </c>
      <c r="EL93" s="83" t="str">
        <f t="shared" ca="1" si="358"/>
        <v/>
      </c>
      <c r="EM93" s="83" t="str">
        <f t="shared" ca="1" si="358"/>
        <v/>
      </c>
      <c r="EN93" s="126" t="str">
        <f ca="1">IFERROR(IF(VLOOKUP(EN$1,$A$7:$C$26,3,0),IF(ISNUMBER(EE93),SUMIFS('Stats Coachs'!$F$3:$F$29,'Stats Coachs'!$C$3:$C$29,VLOOKUP(EN$1,$A$7:$B$26,2,0)),""),""),"")</f>
        <v/>
      </c>
      <c r="EO93" s="83" t="str">
        <f t="shared" ca="1" si="359"/>
        <v/>
      </c>
      <c r="EP93" s="83" t="str">
        <f t="shared" ca="1" si="359"/>
        <v/>
      </c>
      <c r="EQ93" s="83" t="str">
        <f t="shared" ca="1" si="359"/>
        <v/>
      </c>
      <c r="ER93" s="83" t="str">
        <f t="shared" ca="1" si="359"/>
        <v/>
      </c>
      <c r="ES93" s="83" t="str">
        <f t="shared" ca="1" si="359"/>
        <v/>
      </c>
      <c r="ET93" s="83" t="str">
        <f t="shared" ca="1" si="359"/>
        <v/>
      </c>
      <c r="EU93" s="83" t="str">
        <f t="shared" ca="1" si="359"/>
        <v/>
      </c>
      <c r="EV93" s="83" t="str">
        <f t="shared" ca="1" si="359"/>
        <v/>
      </c>
      <c r="EW93" s="83" t="str">
        <f t="shared" ca="1" si="359"/>
        <v/>
      </c>
      <c r="EX93" s="126" t="str">
        <f ca="1">IFERROR(IF(VLOOKUP(EX$1,$A$7:$C$26,3,0),IF(ISNUMBER(EO93),SUMIFS('Stats Coachs'!$F$3:$F$29,'Stats Coachs'!$C$3:$C$29,VLOOKUP(EX$1,$A$7:$B$26,2,0)),""),""),"")</f>
        <v/>
      </c>
      <c r="EY93" s="83" t="str">
        <f t="shared" ca="1" si="360"/>
        <v/>
      </c>
      <c r="EZ93" s="83" t="str">
        <f t="shared" ca="1" si="360"/>
        <v/>
      </c>
      <c r="FA93" s="83" t="str">
        <f t="shared" ca="1" si="360"/>
        <v/>
      </c>
      <c r="FB93" s="83" t="str">
        <f t="shared" ca="1" si="360"/>
        <v/>
      </c>
      <c r="FC93" s="83" t="str">
        <f t="shared" ca="1" si="360"/>
        <v/>
      </c>
      <c r="FD93" s="83" t="str">
        <f t="shared" ca="1" si="360"/>
        <v/>
      </c>
      <c r="FE93" s="83" t="str">
        <f t="shared" ca="1" si="360"/>
        <v/>
      </c>
      <c r="FF93" s="83" t="str">
        <f t="shared" ca="1" si="360"/>
        <v/>
      </c>
      <c r="FG93" s="83" t="str">
        <f t="shared" ca="1" si="360"/>
        <v/>
      </c>
      <c r="FH93" s="126" t="str">
        <f ca="1">IFERROR(IF(VLOOKUP(FH$1,$A$7:$C$26,3,0),IF(ISNUMBER(EY93),SUMIFS('Stats Coachs'!$F$3:$F$29,'Stats Coachs'!$C$3:$C$29,VLOOKUP(FH$1,$A$7:$B$26,2,0)),""),""),"")</f>
        <v/>
      </c>
      <c r="FI93" s="83" t="str">
        <f t="shared" ca="1" si="361"/>
        <v/>
      </c>
      <c r="FJ93" s="83" t="str">
        <f t="shared" ca="1" si="361"/>
        <v/>
      </c>
      <c r="FK93" s="83" t="str">
        <f t="shared" ca="1" si="361"/>
        <v/>
      </c>
      <c r="FL93" s="83" t="str">
        <f t="shared" ca="1" si="361"/>
        <v/>
      </c>
      <c r="FM93" s="83" t="str">
        <f t="shared" ca="1" si="361"/>
        <v/>
      </c>
      <c r="FN93" s="83" t="str">
        <f t="shared" ca="1" si="361"/>
        <v/>
      </c>
      <c r="FO93" s="83" t="str">
        <f t="shared" ca="1" si="361"/>
        <v/>
      </c>
      <c r="FP93" s="83" t="str">
        <f t="shared" ca="1" si="361"/>
        <v/>
      </c>
      <c r="FQ93" s="83" t="str">
        <f t="shared" ca="1" si="361"/>
        <v/>
      </c>
      <c r="FR93" s="126" t="str">
        <f ca="1">IFERROR(IF(VLOOKUP(FR$1,$A$7:$C$26,3,0),IF(ISNUMBER(FI93),SUMIFS('Stats Coachs'!$F$3:$F$29,'Stats Coachs'!$C$3:$C$29,VLOOKUP(FR$1,$A$7:$B$26,2,0)),""),""),"")</f>
        <v/>
      </c>
      <c r="FS93" s="83" t="str">
        <f t="shared" ca="1" si="362"/>
        <v/>
      </c>
      <c r="FT93" s="83" t="str">
        <f t="shared" ca="1" si="362"/>
        <v/>
      </c>
      <c r="FU93" s="83" t="str">
        <f t="shared" ca="1" si="362"/>
        <v/>
      </c>
      <c r="FV93" s="83" t="str">
        <f t="shared" ca="1" si="362"/>
        <v/>
      </c>
      <c r="FW93" s="83" t="str">
        <f t="shared" ca="1" si="362"/>
        <v/>
      </c>
      <c r="FX93" s="83" t="str">
        <f t="shared" ca="1" si="362"/>
        <v/>
      </c>
      <c r="FY93" s="83" t="str">
        <f t="shared" ca="1" si="362"/>
        <v/>
      </c>
      <c r="FZ93" s="83" t="str">
        <f t="shared" ca="1" si="362"/>
        <v/>
      </c>
      <c r="GA93" s="83" t="str">
        <f t="shared" ca="1" si="362"/>
        <v/>
      </c>
      <c r="GB93" s="126" t="str">
        <f ca="1">IFERROR(IF(VLOOKUP(GB$1,$A$7:$C$26,3,0),IF(ISNUMBER(FS93),SUMIFS('Stats Coachs'!$F$3:$F$29,'Stats Coachs'!$C$3:$C$29,VLOOKUP(GB$1,$A$7:$B$26,2,0)),""),""),"")</f>
        <v/>
      </c>
      <c r="GC93" s="83" t="str">
        <f t="shared" ca="1" si="363"/>
        <v/>
      </c>
      <c r="GD93" s="83" t="str">
        <f t="shared" ca="1" si="363"/>
        <v/>
      </c>
      <c r="GE93" s="83" t="str">
        <f t="shared" ca="1" si="363"/>
        <v/>
      </c>
      <c r="GF93" s="83" t="str">
        <f t="shared" ca="1" si="363"/>
        <v/>
      </c>
      <c r="GG93" s="83" t="str">
        <f t="shared" ca="1" si="363"/>
        <v/>
      </c>
      <c r="GH93" s="83" t="str">
        <f t="shared" ca="1" si="363"/>
        <v/>
      </c>
      <c r="GI93" s="83" t="str">
        <f t="shared" ca="1" si="363"/>
        <v/>
      </c>
      <c r="GJ93" s="83" t="str">
        <f t="shared" ca="1" si="363"/>
        <v/>
      </c>
      <c r="GK93" s="83" t="str">
        <f t="shared" ca="1" si="363"/>
        <v/>
      </c>
      <c r="GL93" s="126" t="str">
        <f ca="1">IFERROR(IF(VLOOKUP(GL$1,$A$7:$C$26,3,0),IF(ISNUMBER(GC93),SUMIFS('Stats Coachs'!$F$3:$F$29,'Stats Coachs'!$C$3:$C$29,VLOOKUP(GL$1,$A$7:$B$26,2,0)),""),""),"")</f>
        <v/>
      </c>
      <c r="GM93" s="83" t="str">
        <f t="shared" ca="1" si="364"/>
        <v/>
      </c>
      <c r="GN93" s="83" t="str">
        <f t="shared" ca="1" si="364"/>
        <v/>
      </c>
      <c r="GO93" s="83" t="str">
        <f t="shared" ca="1" si="364"/>
        <v/>
      </c>
      <c r="GP93" s="83" t="str">
        <f t="shared" ca="1" si="364"/>
        <v/>
      </c>
      <c r="GQ93" s="83" t="str">
        <f t="shared" ca="1" si="364"/>
        <v/>
      </c>
      <c r="GR93" s="83" t="str">
        <f t="shared" ca="1" si="364"/>
        <v/>
      </c>
      <c r="GS93" s="83" t="str">
        <f t="shared" ca="1" si="364"/>
        <v/>
      </c>
      <c r="GT93" s="83" t="str">
        <f t="shared" ca="1" si="364"/>
        <v/>
      </c>
      <c r="GU93" s="83" t="str">
        <f t="shared" ca="1" si="364"/>
        <v/>
      </c>
      <c r="GV93" s="126" t="str">
        <f ca="1">IFERROR(IF(VLOOKUP(GV$1,$A$7:$C$26,3,0),IF(ISNUMBER(GM93),SUMIFS('Stats Coachs'!$F$3:$F$29,'Stats Coachs'!$C$3:$C$29,VLOOKUP(GV$1,$A$7:$B$26,2,0)),""),""),"")</f>
        <v/>
      </c>
      <c r="GW93" s="83" t="str">
        <f t="shared" ca="1" si="365"/>
        <v/>
      </c>
      <c r="GX93" s="83" t="str">
        <f t="shared" ca="1" si="365"/>
        <v/>
      </c>
      <c r="GY93" s="83" t="str">
        <f t="shared" ca="1" si="365"/>
        <v/>
      </c>
      <c r="GZ93" s="83" t="str">
        <f t="shared" ca="1" si="365"/>
        <v/>
      </c>
      <c r="HA93" s="83" t="str">
        <f t="shared" ca="1" si="365"/>
        <v/>
      </c>
      <c r="HB93" s="83" t="str">
        <f t="shared" ca="1" si="365"/>
        <v/>
      </c>
      <c r="HC93" s="83" t="str">
        <f t="shared" ca="1" si="365"/>
        <v/>
      </c>
      <c r="HD93" s="83" t="str">
        <f t="shared" ca="1" si="365"/>
        <v/>
      </c>
      <c r="HE93" s="83" t="str">
        <f t="shared" ca="1" si="365"/>
        <v/>
      </c>
      <c r="HF93" s="126" t="str">
        <f ca="1">IFERROR(IF(VLOOKUP(HF$1,$A$7:$C$26,3,0),IF(ISNUMBER(GW93),SUMIFS('Stats Coachs'!$F$3:$F$29,'Stats Coachs'!$C$3:$C$29,VLOOKUP(HF$1,$A$7:$B$26,2,0)),""),""),"")</f>
        <v/>
      </c>
      <c r="HG93" s="83" t="str">
        <f t="shared" ca="1" si="366"/>
        <v/>
      </c>
      <c r="HH93" s="83" t="str">
        <f t="shared" ca="1" si="366"/>
        <v/>
      </c>
      <c r="HI93" s="83" t="str">
        <f t="shared" ca="1" si="366"/>
        <v/>
      </c>
      <c r="HJ93" s="83" t="str">
        <f t="shared" ca="1" si="366"/>
        <v/>
      </c>
      <c r="HK93" s="83" t="str">
        <f t="shared" ca="1" si="366"/>
        <v/>
      </c>
      <c r="HL93" s="83" t="str">
        <f t="shared" ca="1" si="366"/>
        <v/>
      </c>
      <c r="HM93" s="83" t="str">
        <f t="shared" ca="1" si="366"/>
        <v/>
      </c>
      <c r="HN93" s="83" t="str">
        <f t="shared" ca="1" si="366"/>
        <v/>
      </c>
      <c r="HO93" s="83" t="str">
        <f t="shared" ca="1" si="366"/>
        <v/>
      </c>
      <c r="HP93" s="126" t="str">
        <f ca="1">IFERROR(IF(VLOOKUP(HP$1,$A$7:$C$26,3,0),IF(ISNUMBER(HG93),SUMIFS('Stats Coachs'!$F$3:$F$29,'Stats Coachs'!$C$3:$C$29,VLOOKUP(HP$1,$A$7:$B$26,2,0)),""),""),"")</f>
        <v/>
      </c>
      <c r="HQ93" s="83" t="str">
        <f t="shared" ca="1" si="367"/>
        <v/>
      </c>
      <c r="HR93" s="83" t="str">
        <f t="shared" ca="1" si="367"/>
        <v/>
      </c>
      <c r="HS93" s="83" t="str">
        <f t="shared" ca="1" si="367"/>
        <v/>
      </c>
      <c r="HT93" s="83" t="str">
        <f t="shared" ca="1" si="367"/>
        <v/>
      </c>
      <c r="HU93" s="83" t="str">
        <f t="shared" ca="1" si="367"/>
        <v/>
      </c>
      <c r="HV93" s="83" t="str">
        <f t="shared" ca="1" si="367"/>
        <v/>
      </c>
      <c r="HW93" s="83" t="str">
        <f t="shared" ca="1" si="367"/>
        <v/>
      </c>
      <c r="HX93" s="83" t="str">
        <f t="shared" ca="1" si="367"/>
        <v/>
      </c>
      <c r="HY93" s="83" t="str">
        <f t="shared" ca="1" si="367"/>
        <v/>
      </c>
      <c r="HZ93" s="126" t="str">
        <f ca="1">IFERROR(IF(VLOOKUP(HZ$1,$A$7:$C$26,3,0),IF(ISNUMBER(HQ93),SUMIFS('Stats Coachs'!$F$3:$F$29,'Stats Coachs'!$C$3:$C$29,VLOOKUP(HZ$1,$A$7:$B$26,2,0)),""),""),"")</f>
        <v/>
      </c>
      <c r="IA93" s="83" t="str">
        <f t="shared" ca="1" si="368"/>
        <v/>
      </c>
      <c r="IB93" s="83" t="str">
        <f t="shared" ca="1" si="368"/>
        <v/>
      </c>
      <c r="IC93" s="83" t="str">
        <f t="shared" ca="1" si="368"/>
        <v/>
      </c>
      <c r="ID93" s="83" t="str">
        <f t="shared" ca="1" si="368"/>
        <v/>
      </c>
      <c r="IE93" s="83" t="str">
        <f t="shared" ca="1" si="368"/>
        <v/>
      </c>
      <c r="IF93" s="83" t="str">
        <f t="shared" ca="1" si="368"/>
        <v/>
      </c>
      <c r="IG93" s="83" t="str">
        <f t="shared" ca="1" si="368"/>
        <v/>
      </c>
      <c r="IH93" s="83" t="str">
        <f t="shared" ca="1" si="368"/>
        <v/>
      </c>
      <c r="II93" s="83" t="str">
        <f t="shared" ca="1" si="368"/>
        <v/>
      </c>
      <c r="IJ93" s="126" t="str">
        <f ca="1">IFERROR(IF(VLOOKUP(IJ$1,$A$7:$C$26,3,0),IF(ISNUMBER(IA93),SUMIFS('Stats Coachs'!$F$3:$F$29,'Stats Coachs'!$C$3:$C$29,VLOOKUP(IJ$1,$A$7:$B$26,2,0)),""),""),"")</f>
        <v/>
      </c>
    </row>
    <row r="94" spans="5:244" x14ac:dyDescent="0.2">
      <c r="E94" s="184">
        <v>91</v>
      </c>
      <c r="F94" s="86" t="str">
        <f t="shared" ca="1" si="347"/>
        <v>Ansu</v>
      </c>
      <c r="G94" s="83">
        <f t="shared" ca="1" si="315"/>
        <v>2</v>
      </c>
      <c r="H94" s="83">
        <f t="shared" ca="1" si="315"/>
        <v>2</v>
      </c>
      <c r="I94" s="83">
        <f t="shared" ca="1" si="315"/>
        <v>0</v>
      </c>
      <c r="J94" s="117">
        <f t="shared" ca="1" si="311"/>
        <v>175</v>
      </c>
      <c r="K94" s="87">
        <f t="shared" ca="1" si="316"/>
        <v>87.5</v>
      </c>
      <c r="L94" s="83">
        <f t="shared" ca="1" si="317"/>
        <v>0</v>
      </c>
      <c r="M94" s="83">
        <f t="shared" ca="1" si="317"/>
        <v>0</v>
      </c>
      <c r="N94" s="83">
        <f t="shared" ca="1" si="317"/>
        <v>1</v>
      </c>
      <c r="O94" s="83">
        <f t="shared" ca="1" si="312"/>
        <v>1</v>
      </c>
      <c r="P94" s="114">
        <f t="shared" ca="1" si="318"/>
        <v>4.5766590389016018E-3</v>
      </c>
      <c r="Q94" s="83">
        <f t="shared" ca="1" si="319"/>
        <v>1</v>
      </c>
      <c r="R94" s="114">
        <f t="shared" ca="1" si="320"/>
        <v>0.1</v>
      </c>
      <c r="T94" s="88">
        <f ca="1">RANK(V94,$V$4:$V$98,0)+COUNTIFS($V$4:$V94,V94)-1</f>
        <v>24</v>
      </c>
      <c r="U94" s="84" t="str">
        <f>Listes!X94</f>
        <v>Will</v>
      </c>
      <c r="V94" s="89" cm="1">
        <f t="array" aca="1" ref="V94" ca="1">INDEX($W94:$AG94,$C$2)</f>
        <v>88</v>
      </c>
      <c r="W94" s="83">
        <f t="shared" ca="1" si="321"/>
        <v>88</v>
      </c>
      <c r="X94" s="83">
        <f t="shared" ca="1" si="321"/>
        <v>71</v>
      </c>
      <c r="Y94" s="83">
        <f t="shared" ca="1" si="321"/>
        <v>17</v>
      </c>
      <c r="Z94" s="83">
        <f t="shared" ca="1" si="321"/>
        <v>6385</v>
      </c>
      <c r="AA94" s="90">
        <f t="shared" ref="AA94" ca="1" si="369">IFERROR(Z94/W94,"")</f>
        <v>72.556818181818187</v>
      </c>
      <c r="AB94" s="83">
        <f t="shared" ca="1" si="322"/>
        <v>3</v>
      </c>
      <c r="AC94" s="83">
        <f t="shared" ca="1" si="322"/>
        <v>4</v>
      </c>
      <c r="AD94" s="83">
        <f t="shared" ca="1" si="322"/>
        <v>3</v>
      </c>
      <c r="AE94" s="83">
        <f t="shared" ca="1" si="322"/>
        <v>1</v>
      </c>
      <c r="AF94" s="116">
        <f t="shared" ca="1" si="314"/>
        <v>0.20137299771167047</v>
      </c>
      <c r="AG94" s="85">
        <f t="shared" ca="1" si="323"/>
        <v>8</v>
      </c>
      <c r="AH94" s="126">
        <f t="shared" ca="1" si="324"/>
        <v>167</v>
      </c>
      <c r="AI94" s="83">
        <f t="shared" ca="1" si="348"/>
        <v>15</v>
      </c>
      <c r="AJ94" s="83">
        <f t="shared" ca="1" si="348"/>
        <v>13</v>
      </c>
      <c r="AK94" s="83">
        <f t="shared" ca="1" si="348"/>
        <v>2</v>
      </c>
      <c r="AL94" s="83">
        <f t="shared" ca="1" si="348"/>
        <v>1245</v>
      </c>
      <c r="AM94" s="83">
        <f t="shared" ca="1" si="348"/>
        <v>83</v>
      </c>
      <c r="AN94" s="83">
        <f t="shared" ca="1" si="348"/>
        <v>0</v>
      </c>
      <c r="AO94" s="83">
        <f t="shared" ca="1" si="348"/>
        <v>1</v>
      </c>
      <c r="AP94" s="83">
        <f t="shared" ca="1" si="348"/>
        <v>0</v>
      </c>
      <c r="AQ94" s="83">
        <f t="shared" ca="1" si="348"/>
        <v>0</v>
      </c>
      <c r="AR94" s="126">
        <f ca="1">IFERROR(IF(VLOOKUP(AR$1,$A$6:$C$26,3,0),IF(ISNUMBER(AI94),SUMIFS('Stats Coachs'!$F$2:$F$29,'Stats Coachs'!$C$2:$C$29,VLOOKUP(AR$1,$A$6:$B$26,2,0)),""),""),"")</f>
        <v>20</v>
      </c>
      <c r="AS94" s="83">
        <f t="shared" ca="1" si="349"/>
        <v>13</v>
      </c>
      <c r="AT94" s="83">
        <f t="shared" ca="1" si="349"/>
        <v>11</v>
      </c>
      <c r="AU94" s="83">
        <f t="shared" ca="1" si="349"/>
        <v>2</v>
      </c>
      <c r="AV94" s="83">
        <f t="shared" ca="1" si="349"/>
        <v>885</v>
      </c>
      <c r="AW94" s="83">
        <f t="shared" ca="1" si="349"/>
        <v>68</v>
      </c>
      <c r="AX94" s="83">
        <f t="shared" ca="1" si="349"/>
        <v>0</v>
      </c>
      <c r="AY94" s="83">
        <f t="shared" ca="1" si="349"/>
        <v>0</v>
      </c>
      <c r="AZ94" s="83">
        <f t="shared" ca="1" si="349"/>
        <v>0</v>
      </c>
      <c r="BA94" s="83">
        <f t="shared" ca="1" si="349"/>
        <v>0</v>
      </c>
      <c r="BB94" s="126">
        <f ca="1">IFERROR(IF(VLOOKUP(BB$1,$A$7:$C$26,3,0),IF(ISNUMBER(AS94),SUMIFS('Stats Coachs'!$F$3:$F$29,'Stats Coachs'!$C$3:$C$29,VLOOKUP(BB$1,$A$7:$B$26,2,0)),""),""),"")</f>
        <v>25</v>
      </c>
      <c r="BC94" s="83">
        <f t="shared" ca="1" si="350"/>
        <v>9</v>
      </c>
      <c r="BD94" s="83">
        <f t="shared" ca="1" si="350"/>
        <v>8</v>
      </c>
      <c r="BE94" s="83">
        <f t="shared" ca="1" si="350"/>
        <v>1</v>
      </c>
      <c r="BF94" s="83">
        <f t="shared" ca="1" si="350"/>
        <v>650</v>
      </c>
      <c r="BG94" s="83">
        <f t="shared" ca="1" si="350"/>
        <v>72.222222222222229</v>
      </c>
      <c r="BH94" s="83">
        <f t="shared" ca="1" si="350"/>
        <v>0</v>
      </c>
      <c r="BI94" s="83">
        <f t="shared" ca="1" si="350"/>
        <v>2</v>
      </c>
      <c r="BJ94" s="83">
        <f t="shared" ca="1" si="350"/>
        <v>1</v>
      </c>
      <c r="BK94" s="83">
        <f t="shared" ca="1" si="350"/>
        <v>1</v>
      </c>
      <c r="BL94" s="126">
        <f ca="1">IFERROR(IF(VLOOKUP(BL$1,$A$7:$C$26,3,0),IF(ISNUMBER(BC94),SUMIFS('Stats Coachs'!$F$3:$F$29,'Stats Coachs'!$C$3:$C$29,VLOOKUP(BL$1,$A$7:$B$26,2,0)),""),""),"")</f>
        <v>22</v>
      </c>
      <c r="BM94" s="83">
        <f t="shared" ca="1" si="351"/>
        <v>11</v>
      </c>
      <c r="BN94" s="83">
        <f t="shared" ca="1" si="351"/>
        <v>10</v>
      </c>
      <c r="BO94" s="83">
        <f t="shared" ca="1" si="351"/>
        <v>1</v>
      </c>
      <c r="BP94" s="83">
        <f t="shared" ca="1" si="351"/>
        <v>800</v>
      </c>
      <c r="BQ94" s="83">
        <f t="shared" ca="1" si="351"/>
        <v>72.5</v>
      </c>
      <c r="BR94" s="83">
        <f t="shared" ca="1" si="351"/>
        <v>0</v>
      </c>
      <c r="BS94" s="83">
        <f t="shared" ca="1" si="351"/>
        <v>1</v>
      </c>
      <c r="BT94" s="83">
        <f t="shared" ca="1" si="351"/>
        <v>0</v>
      </c>
      <c r="BU94" s="83">
        <f t="shared" ca="1" si="351"/>
        <v>0</v>
      </c>
      <c r="BV94" s="126">
        <f ca="1">IFERROR(IF(VLOOKUP(BV$1,$A$7:$C$26,3,0),IF(ISNUMBER(BM94),SUMIFS('Stats Coachs'!$F$3:$F$29,'Stats Coachs'!$C$3:$C$29,VLOOKUP(BV$1,$A$7:$B$26,2,0)),""),""),"")</f>
        <v>21</v>
      </c>
      <c r="BW94" s="83">
        <f t="shared" ca="1" si="352"/>
        <v>15</v>
      </c>
      <c r="BX94" s="83">
        <f t="shared" ca="1" si="352"/>
        <v>12</v>
      </c>
      <c r="BY94" s="83">
        <f t="shared" ca="1" si="352"/>
        <v>3</v>
      </c>
      <c r="BZ94" s="83">
        <f t="shared" ca="1" si="352"/>
        <v>1095</v>
      </c>
      <c r="CA94" s="83">
        <f t="shared" ca="1" si="352"/>
        <v>73</v>
      </c>
      <c r="CB94" s="83">
        <f t="shared" ca="1" si="352"/>
        <v>2</v>
      </c>
      <c r="CC94" s="83">
        <f t="shared" ca="1" si="352"/>
        <v>0</v>
      </c>
      <c r="CD94" s="83">
        <f t="shared" ca="1" si="352"/>
        <v>1</v>
      </c>
      <c r="CE94" s="83">
        <f t="shared" ca="1" si="352"/>
        <v>0</v>
      </c>
      <c r="CF94" s="126">
        <f ca="1">IFERROR(IF(VLOOKUP(CF$1,$A$7:$C$26,3,0),IF(ISNUMBER(BW94),SUMIFS('Stats Coachs'!$F$3:$F$29,'Stats Coachs'!$C$3:$C$29,VLOOKUP(CF$1,$A$7:$B$26,2,0)),""),""),"")</f>
        <v>19</v>
      </c>
      <c r="CG94" s="83">
        <f t="shared" ca="1" si="353"/>
        <v>4</v>
      </c>
      <c r="CH94" s="83">
        <f t="shared" ca="1" si="353"/>
        <v>4</v>
      </c>
      <c r="CI94" s="83">
        <f t="shared" ca="1" si="353"/>
        <v>0</v>
      </c>
      <c r="CJ94" s="83">
        <f t="shared" ca="1" si="353"/>
        <v>360</v>
      </c>
      <c r="CK94" s="83">
        <f t="shared" ca="1" si="353"/>
        <v>90</v>
      </c>
      <c r="CL94" s="83">
        <f t="shared" ca="1" si="353"/>
        <v>0</v>
      </c>
      <c r="CM94" s="83">
        <f t="shared" ca="1" si="353"/>
        <v>0</v>
      </c>
      <c r="CN94" s="83">
        <f t="shared" ca="1" si="353"/>
        <v>0</v>
      </c>
      <c r="CO94" s="83">
        <f t="shared" ca="1" si="353"/>
        <v>0</v>
      </c>
      <c r="CP94" s="126">
        <f ca="1">IFERROR(IF(VLOOKUP(CP$1,$A$7:$C$26,3,0),IF(ISNUMBER(CG94),SUMIFS('Stats Coachs'!$F$3:$F$29,'Stats Coachs'!$C$3:$C$29,VLOOKUP(CP$1,$A$7:$B$26,2,0)),""),""),"")</f>
        <v>5</v>
      </c>
      <c r="CQ94" s="83">
        <f t="shared" ca="1" si="354"/>
        <v>0</v>
      </c>
      <c r="CR94" s="83">
        <f t="shared" ca="1" si="354"/>
        <v>0</v>
      </c>
      <c r="CS94" s="83">
        <f t="shared" ca="1" si="354"/>
        <v>0</v>
      </c>
      <c r="CT94" s="83">
        <f t="shared" ca="1" si="354"/>
        <v>0</v>
      </c>
      <c r="CU94" s="83">
        <f t="shared" ca="1" si="354"/>
        <v>0</v>
      </c>
      <c r="CV94" s="83">
        <f t="shared" ca="1" si="354"/>
        <v>0</v>
      </c>
      <c r="CW94" s="83">
        <f t="shared" ca="1" si="354"/>
        <v>0</v>
      </c>
      <c r="CX94" s="83">
        <f t="shared" ca="1" si="354"/>
        <v>0</v>
      </c>
      <c r="CY94" s="83">
        <f t="shared" ca="1" si="354"/>
        <v>0</v>
      </c>
      <c r="CZ94" s="126">
        <f ca="1">IFERROR(IF(VLOOKUP(CZ$1,$A$7:$C$26,3,0),IF(ISNUMBER(CQ94),SUMIFS('Stats Coachs'!$F$3:$F$29,'Stats Coachs'!$C$3:$C$29,VLOOKUP(CZ$1,$A$7:$B$26,2,0)),""),""),"")</f>
        <v>13</v>
      </c>
      <c r="DA94" s="83">
        <f t="shared" ca="1" si="355"/>
        <v>15</v>
      </c>
      <c r="DB94" s="83">
        <f t="shared" ca="1" si="355"/>
        <v>8</v>
      </c>
      <c r="DC94" s="83">
        <f t="shared" ca="1" si="355"/>
        <v>7</v>
      </c>
      <c r="DD94" s="83">
        <f t="shared" ca="1" si="355"/>
        <v>855</v>
      </c>
      <c r="DE94" s="83">
        <f t="shared" ca="1" si="355"/>
        <v>57</v>
      </c>
      <c r="DF94" s="83">
        <f t="shared" ca="1" si="355"/>
        <v>0</v>
      </c>
      <c r="DG94" s="83">
        <f t="shared" ca="1" si="355"/>
        <v>0</v>
      </c>
      <c r="DH94" s="83">
        <f t="shared" ca="1" si="355"/>
        <v>1</v>
      </c>
      <c r="DI94" s="83">
        <f t="shared" ca="1" si="355"/>
        <v>0</v>
      </c>
      <c r="DJ94" s="126">
        <f ca="1">IFERROR(IF(VLOOKUP(DJ$1,$A$7:$C$26,3,0),IF(ISNUMBER(DA94),SUMIFS('Stats Coachs'!$F$3:$F$29,'Stats Coachs'!$C$3:$C$29,VLOOKUP(DJ$1,$A$7:$B$26,2,0)),""),""),"")</f>
        <v>18</v>
      </c>
      <c r="DK94" s="83">
        <f t="shared" ca="1" si="356"/>
        <v>6</v>
      </c>
      <c r="DL94" s="83">
        <f t="shared" ca="1" si="356"/>
        <v>5</v>
      </c>
      <c r="DM94" s="83">
        <f t="shared" ca="1" si="356"/>
        <v>1</v>
      </c>
      <c r="DN94" s="83">
        <f t="shared" ca="1" si="356"/>
        <v>495</v>
      </c>
      <c r="DO94" s="83" t="str">
        <f t="shared" ca="1" si="356"/>
        <v>82.5</v>
      </c>
      <c r="DP94" s="83">
        <f t="shared" ca="1" si="356"/>
        <v>1</v>
      </c>
      <c r="DQ94" s="83">
        <f t="shared" ca="1" si="356"/>
        <v>0</v>
      </c>
      <c r="DR94" s="83">
        <f t="shared" ca="1" si="356"/>
        <v>0</v>
      </c>
      <c r="DS94" s="83">
        <f t="shared" ca="1" si="356"/>
        <v>0</v>
      </c>
      <c r="DT94" s="126">
        <f ca="1">IFERROR(IF(VLOOKUP(DT$1,$A$7:$C$26,3,0),IF(ISNUMBER(DK94),SUMIFS('Stats Coachs'!$F$3:$F$29,'Stats Coachs'!$C$3:$C$29,VLOOKUP(DT$1,$A$7:$B$26,2,0)),""),""),"")</f>
        <v>24</v>
      </c>
      <c r="DU94" s="83" t="str">
        <f t="shared" ca="1" si="357"/>
        <v/>
      </c>
      <c r="DV94" s="83" t="str">
        <f t="shared" ca="1" si="357"/>
        <v/>
      </c>
      <c r="DW94" s="83" t="str">
        <f t="shared" ca="1" si="357"/>
        <v/>
      </c>
      <c r="DX94" s="83" t="str">
        <f t="shared" ca="1" si="357"/>
        <v/>
      </c>
      <c r="DY94" s="83" t="str">
        <f t="shared" ca="1" si="357"/>
        <v/>
      </c>
      <c r="DZ94" s="83" t="str">
        <f t="shared" ca="1" si="357"/>
        <v/>
      </c>
      <c r="EA94" s="83" t="str">
        <f t="shared" ca="1" si="357"/>
        <v/>
      </c>
      <c r="EB94" s="83" t="str">
        <f t="shared" ca="1" si="357"/>
        <v/>
      </c>
      <c r="EC94" s="83" t="str">
        <f t="shared" ca="1" si="357"/>
        <v/>
      </c>
      <c r="ED94" s="126" t="str">
        <f ca="1">IFERROR(IF(VLOOKUP(ED$1,$A$7:$C$26,3,0),IF(ISNUMBER(DU94),SUMIFS('Stats Coachs'!$F$3:$F$29,'Stats Coachs'!$C$3:$C$29,VLOOKUP(ED$1,$A$7:$B$26,2,0)),""),""),"")</f>
        <v/>
      </c>
      <c r="EE94" s="83" t="str">
        <f t="shared" ca="1" si="358"/>
        <v/>
      </c>
      <c r="EF94" s="83" t="str">
        <f t="shared" ca="1" si="358"/>
        <v/>
      </c>
      <c r="EG94" s="83" t="str">
        <f t="shared" ca="1" si="358"/>
        <v/>
      </c>
      <c r="EH94" s="83" t="str">
        <f t="shared" ca="1" si="358"/>
        <v/>
      </c>
      <c r="EI94" s="83" t="str">
        <f t="shared" ca="1" si="358"/>
        <v/>
      </c>
      <c r="EJ94" s="83" t="str">
        <f t="shared" ca="1" si="358"/>
        <v/>
      </c>
      <c r="EK94" s="83" t="str">
        <f t="shared" ca="1" si="358"/>
        <v/>
      </c>
      <c r="EL94" s="83" t="str">
        <f t="shared" ca="1" si="358"/>
        <v/>
      </c>
      <c r="EM94" s="83" t="str">
        <f t="shared" ca="1" si="358"/>
        <v/>
      </c>
      <c r="EN94" s="126" t="str">
        <f ca="1">IFERROR(IF(VLOOKUP(EN$1,$A$7:$C$26,3,0),IF(ISNUMBER(EE94),SUMIFS('Stats Coachs'!$F$3:$F$29,'Stats Coachs'!$C$3:$C$29,VLOOKUP(EN$1,$A$7:$B$26,2,0)),""),""),"")</f>
        <v/>
      </c>
      <c r="EO94" s="83" t="str">
        <f t="shared" ca="1" si="359"/>
        <v/>
      </c>
      <c r="EP94" s="83" t="str">
        <f t="shared" ca="1" si="359"/>
        <v/>
      </c>
      <c r="EQ94" s="83" t="str">
        <f t="shared" ca="1" si="359"/>
        <v/>
      </c>
      <c r="ER94" s="83" t="str">
        <f t="shared" ca="1" si="359"/>
        <v/>
      </c>
      <c r="ES94" s="83" t="str">
        <f t="shared" ca="1" si="359"/>
        <v/>
      </c>
      <c r="ET94" s="83" t="str">
        <f t="shared" ca="1" si="359"/>
        <v/>
      </c>
      <c r="EU94" s="83" t="str">
        <f t="shared" ca="1" si="359"/>
        <v/>
      </c>
      <c r="EV94" s="83" t="str">
        <f t="shared" ca="1" si="359"/>
        <v/>
      </c>
      <c r="EW94" s="83" t="str">
        <f t="shared" ca="1" si="359"/>
        <v/>
      </c>
      <c r="EX94" s="126" t="str">
        <f ca="1">IFERROR(IF(VLOOKUP(EX$1,$A$7:$C$26,3,0),IF(ISNUMBER(EO94),SUMIFS('Stats Coachs'!$F$3:$F$29,'Stats Coachs'!$C$3:$C$29,VLOOKUP(EX$1,$A$7:$B$26,2,0)),""),""),"")</f>
        <v/>
      </c>
      <c r="EY94" s="83" t="str">
        <f t="shared" ca="1" si="360"/>
        <v/>
      </c>
      <c r="EZ94" s="83" t="str">
        <f t="shared" ca="1" si="360"/>
        <v/>
      </c>
      <c r="FA94" s="83" t="str">
        <f t="shared" ca="1" si="360"/>
        <v/>
      </c>
      <c r="FB94" s="83" t="str">
        <f t="shared" ca="1" si="360"/>
        <v/>
      </c>
      <c r="FC94" s="83" t="str">
        <f t="shared" ca="1" si="360"/>
        <v/>
      </c>
      <c r="FD94" s="83" t="str">
        <f t="shared" ca="1" si="360"/>
        <v/>
      </c>
      <c r="FE94" s="83" t="str">
        <f t="shared" ca="1" si="360"/>
        <v/>
      </c>
      <c r="FF94" s="83" t="str">
        <f t="shared" ca="1" si="360"/>
        <v/>
      </c>
      <c r="FG94" s="83" t="str">
        <f t="shared" ca="1" si="360"/>
        <v/>
      </c>
      <c r="FH94" s="126" t="str">
        <f ca="1">IFERROR(IF(VLOOKUP(FH$1,$A$7:$C$26,3,0),IF(ISNUMBER(EY94),SUMIFS('Stats Coachs'!$F$3:$F$29,'Stats Coachs'!$C$3:$C$29,VLOOKUP(FH$1,$A$7:$B$26,2,0)),""),""),"")</f>
        <v/>
      </c>
      <c r="FI94" s="83" t="str">
        <f t="shared" ca="1" si="361"/>
        <v/>
      </c>
      <c r="FJ94" s="83" t="str">
        <f t="shared" ca="1" si="361"/>
        <v/>
      </c>
      <c r="FK94" s="83" t="str">
        <f t="shared" ca="1" si="361"/>
        <v/>
      </c>
      <c r="FL94" s="83" t="str">
        <f t="shared" ca="1" si="361"/>
        <v/>
      </c>
      <c r="FM94" s="83" t="str">
        <f t="shared" ca="1" si="361"/>
        <v/>
      </c>
      <c r="FN94" s="83" t="str">
        <f t="shared" ca="1" si="361"/>
        <v/>
      </c>
      <c r="FO94" s="83" t="str">
        <f t="shared" ca="1" si="361"/>
        <v/>
      </c>
      <c r="FP94" s="83" t="str">
        <f t="shared" ca="1" si="361"/>
        <v/>
      </c>
      <c r="FQ94" s="83" t="str">
        <f t="shared" ca="1" si="361"/>
        <v/>
      </c>
      <c r="FR94" s="126" t="str">
        <f ca="1">IFERROR(IF(VLOOKUP(FR$1,$A$7:$C$26,3,0),IF(ISNUMBER(FI94),SUMIFS('Stats Coachs'!$F$3:$F$29,'Stats Coachs'!$C$3:$C$29,VLOOKUP(FR$1,$A$7:$B$26,2,0)),""),""),"")</f>
        <v/>
      </c>
      <c r="FS94" s="83" t="str">
        <f t="shared" ca="1" si="362"/>
        <v/>
      </c>
      <c r="FT94" s="83" t="str">
        <f t="shared" ca="1" si="362"/>
        <v/>
      </c>
      <c r="FU94" s="83" t="str">
        <f t="shared" ca="1" si="362"/>
        <v/>
      </c>
      <c r="FV94" s="83" t="str">
        <f t="shared" ca="1" si="362"/>
        <v/>
      </c>
      <c r="FW94" s="83" t="str">
        <f t="shared" ca="1" si="362"/>
        <v/>
      </c>
      <c r="FX94" s="83" t="str">
        <f t="shared" ca="1" si="362"/>
        <v/>
      </c>
      <c r="FY94" s="83" t="str">
        <f t="shared" ca="1" si="362"/>
        <v/>
      </c>
      <c r="FZ94" s="83" t="str">
        <f t="shared" ca="1" si="362"/>
        <v/>
      </c>
      <c r="GA94" s="83" t="str">
        <f t="shared" ca="1" si="362"/>
        <v/>
      </c>
      <c r="GB94" s="126" t="str">
        <f ca="1">IFERROR(IF(VLOOKUP(GB$1,$A$7:$C$26,3,0),IF(ISNUMBER(FS94),SUMIFS('Stats Coachs'!$F$3:$F$29,'Stats Coachs'!$C$3:$C$29,VLOOKUP(GB$1,$A$7:$B$26,2,0)),""),""),"")</f>
        <v/>
      </c>
      <c r="GC94" s="83" t="str">
        <f t="shared" ca="1" si="363"/>
        <v/>
      </c>
      <c r="GD94" s="83" t="str">
        <f t="shared" ca="1" si="363"/>
        <v/>
      </c>
      <c r="GE94" s="83" t="str">
        <f t="shared" ca="1" si="363"/>
        <v/>
      </c>
      <c r="GF94" s="83" t="str">
        <f t="shared" ca="1" si="363"/>
        <v/>
      </c>
      <c r="GG94" s="83" t="str">
        <f t="shared" ca="1" si="363"/>
        <v/>
      </c>
      <c r="GH94" s="83" t="str">
        <f t="shared" ca="1" si="363"/>
        <v/>
      </c>
      <c r="GI94" s="83" t="str">
        <f t="shared" ca="1" si="363"/>
        <v/>
      </c>
      <c r="GJ94" s="83" t="str">
        <f t="shared" ca="1" si="363"/>
        <v/>
      </c>
      <c r="GK94" s="83" t="str">
        <f t="shared" ca="1" si="363"/>
        <v/>
      </c>
      <c r="GL94" s="126" t="str">
        <f ca="1">IFERROR(IF(VLOOKUP(GL$1,$A$7:$C$26,3,0),IF(ISNUMBER(GC94),SUMIFS('Stats Coachs'!$F$3:$F$29,'Stats Coachs'!$C$3:$C$29,VLOOKUP(GL$1,$A$7:$B$26,2,0)),""),""),"")</f>
        <v/>
      </c>
      <c r="GM94" s="83" t="str">
        <f t="shared" ca="1" si="364"/>
        <v/>
      </c>
      <c r="GN94" s="83" t="str">
        <f t="shared" ca="1" si="364"/>
        <v/>
      </c>
      <c r="GO94" s="83" t="str">
        <f t="shared" ca="1" si="364"/>
        <v/>
      </c>
      <c r="GP94" s="83" t="str">
        <f t="shared" ca="1" si="364"/>
        <v/>
      </c>
      <c r="GQ94" s="83" t="str">
        <f t="shared" ca="1" si="364"/>
        <v/>
      </c>
      <c r="GR94" s="83" t="str">
        <f t="shared" ca="1" si="364"/>
        <v/>
      </c>
      <c r="GS94" s="83" t="str">
        <f t="shared" ca="1" si="364"/>
        <v/>
      </c>
      <c r="GT94" s="83" t="str">
        <f t="shared" ca="1" si="364"/>
        <v/>
      </c>
      <c r="GU94" s="83" t="str">
        <f t="shared" ca="1" si="364"/>
        <v/>
      </c>
      <c r="GV94" s="126" t="str">
        <f ca="1">IFERROR(IF(VLOOKUP(GV$1,$A$7:$C$26,3,0),IF(ISNUMBER(GM94),SUMIFS('Stats Coachs'!$F$3:$F$29,'Stats Coachs'!$C$3:$C$29,VLOOKUP(GV$1,$A$7:$B$26,2,0)),""),""),"")</f>
        <v/>
      </c>
      <c r="GW94" s="83" t="str">
        <f t="shared" ca="1" si="365"/>
        <v/>
      </c>
      <c r="GX94" s="83" t="str">
        <f t="shared" ca="1" si="365"/>
        <v/>
      </c>
      <c r="GY94" s="83" t="str">
        <f t="shared" ca="1" si="365"/>
        <v/>
      </c>
      <c r="GZ94" s="83" t="str">
        <f t="shared" ca="1" si="365"/>
        <v/>
      </c>
      <c r="HA94" s="83" t="str">
        <f t="shared" ca="1" si="365"/>
        <v/>
      </c>
      <c r="HB94" s="83" t="str">
        <f t="shared" ca="1" si="365"/>
        <v/>
      </c>
      <c r="HC94" s="83" t="str">
        <f t="shared" ca="1" si="365"/>
        <v/>
      </c>
      <c r="HD94" s="83" t="str">
        <f t="shared" ca="1" si="365"/>
        <v/>
      </c>
      <c r="HE94" s="83" t="str">
        <f t="shared" ca="1" si="365"/>
        <v/>
      </c>
      <c r="HF94" s="126" t="str">
        <f ca="1">IFERROR(IF(VLOOKUP(HF$1,$A$7:$C$26,3,0),IF(ISNUMBER(GW94),SUMIFS('Stats Coachs'!$F$3:$F$29,'Stats Coachs'!$C$3:$C$29,VLOOKUP(HF$1,$A$7:$B$26,2,0)),""),""),"")</f>
        <v/>
      </c>
      <c r="HG94" s="83" t="str">
        <f t="shared" ca="1" si="366"/>
        <v/>
      </c>
      <c r="HH94" s="83" t="str">
        <f t="shared" ca="1" si="366"/>
        <v/>
      </c>
      <c r="HI94" s="83" t="str">
        <f t="shared" ca="1" si="366"/>
        <v/>
      </c>
      <c r="HJ94" s="83" t="str">
        <f t="shared" ca="1" si="366"/>
        <v/>
      </c>
      <c r="HK94" s="83" t="str">
        <f t="shared" ca="1" si="366"/>
        <v/>
      </c>
      <c r="HL94" s="83" t="str">
        <f t="shared" ca="1" si="366"/>
        <v/>
      </c>
      <c r="HM94" s="83" t="str">
        <f t="shared" ca="1" si="366"/>
        <v/>
      </c>
      <c r="HN94" s="83" t="str">
        <f t="shared" ca="1" si="366"/>
        <v/>
      </c>
      <c r="HO94" s="83" t="str">
        <f t="shared" ca="1" si="366"/>
        <v/>
      </c>
      <c r="HP94" s="126" t="str">
        <f ca="1">IFERROR(IF(VLOOKUP(HP$1,$A$7:$C$26,3,0),IF(ISNUMBER(HG94),SUMIFS('Stats Coachs'!$F$3:$F$29,'Stats Coachs'!$C$3:$C$29,VLOOKUP(HP$1,$A$7:$B$26,2,0)),""),""),"")</f>
        <v/>
      </c>
      <c r="HQ94" s="83" t="str">
        <f t="shared" ca="1" si="367"/>
        <v/>
      </c>
      <c r="HR94" s="83" t="str">
        <f t="shared" ca="1" si="367"/>
        <v/>
      </c>
      <c r="HS94" s="83" t="str">
        <f t="shared" ca="1" si="367"/>
        <v/>
      </c>
      <c r="HT94" s="83" t="str">
        <f t="shared" ca="1" si="367"/>
        <v/>
      </c>
      <c r="HU94" s="83" t="str">
        <f t="shared" ca="1" si="367"/>
        <v/>
      </c>
      <c r="HV94" s="83" t="str">
        <f t="shared" ca="1" si="367"/>
        <v/>
      </c>
      <c r="HW94" s="83" t="str">
        <f t="shared" ca="1" si="367"/>
        <v/>
      </c>
      <c r="HX94" s="83" t="str">
        <f t="shared" ca="1" si="367"/>
        <v/>
      </c>
      <c r="HY94" s="83" t="str">
        <f t="shared" ca="1" si="367"/>
        <v/>
      </c>
      <c r="HZ94" s="126" t="str">
        <f ca="1">IFERROR(IF(VLOOKUP(HZ$1,$A$7:$C$26,3,0),IF(ISNUMBER(HQ94),SUMIFS('Stats Coachs'!$F$3:$F$29,'Stats Coachs'!$C$3:$C$29,VLOOKUP(HZ$1,$A$7:$B$26,2,0)),""),""),"")</f>
        <v/>
      </c>
      <c r="IA94" s="83" t="str">
        <f t="shared" ca="1" si="368"/>
        <v/>
      </c>
      <c r="IB94" s="83" t="str">
        <f t="shared" ca="1" si="368"/>
        <v/>
      </c>
      <c r="IC94" s="83" t="str">
        <f t="shared" ca="1" si="368"/>
        <v/>
      </c>
      <c r="ID94" s="83" t="str">
        <f t="shared" ca="1" si="368"/>
        <v/>
      </c>
      <c r="IE94" s="83" t="str">
        <f t="shared" ca="1" si="368"/>
        <v/>
      </c>
      <c r="IF94" s="83" t="str">
        <f t="shared" ca="1" si="368"/>
        <v/>
      </c>
      <c r="IG94" s="83" t="str">
        <f t="shared" ca="1" si="368"/>
        <v/>
      </c>
      <c r="IH94" s="83" t="str">
        <f t="shared" ca="1" si="368"/>
        <v/>
      </c>
      <c r="II94" s="83" t="str">
        <f t="shared" ca="1" si="368"/>
        <v/>
      </c>
      <c r="IJ94" s="126" t="str">
        <f ca="1">IFERROR(IF(VLOOKUP(IJ$1,$A$7:$C$26,3,0),IF(ISNUMBER(IA94),SUMIFS('Stats Coachs'!$F$3:$F$29,'Stats Coachs'!$C$3:$C$29,VLOOKUP(IJ$1,$A$7:$B$26,2,0)),""),""),"")</f>
        <v/>
      </c>
    </row>
    <row r="95" spans="5:244" x14ac:dyDescent="0.2">
      <c r="E95" s="184">
        <v>92</v>
      </c>
      <c r="F95" s="86" t="str">
        <f ca="1">IFERROR(VLOOKUP($E95,$T$4:$AE$98,F$2,0),"")</f>
        <v>Fred G</v>
      </c>
      <c r="G95" s="83">
        <f t="shared" ca="1" si="315"/>
        <v>2</v>
      </c>
      <c r="H95" s="83">
        <f t="shared" ca="1" si="315"/>
        <v>2</v>
      </c>
      <c r="I95" s="83">
        <f t="shared" ca="1" si="315"/>
        <v>0</v>
      </c>
      <c r="J95" s="117">
        <f t="shared" ca="1" si="311"/>
        <v>200</v>
      </c>
      <c r="K95" s="87">
        <f t="shared" ca="1" si="316"/>
        <v>100</v>
      </c>
      <c r="L95" s="83">
        <f t="shared" ca="1" si="317"/>
        <v>0</v>
      </c>
      <c r="M95" s="83">
        <f t="shared" ca="1" si="317"/>
        <v>0</v>
      </c>
      <c r="N95" s="83">
        <f t="shared" ca="1" si="317"/>
        <v>0</v>
      </c>
      <c r="O95" s="83">
        <f t="shared" ca="1" si="312"/>
        <v>0</v>
      </c>
      <c r="P95" s="114">
        <f t="shared" ca="1" si="318"/>
        <v>4.5766590389016018E-3</v>
      </c>
      <c r="Q95" s="83">
        <f t="shared" ca="1" si="319"/>
        <v>1</v>
      </c>
      <c r="R95" s="114">
        <f t="shared" ca="1" si="320"/>
        <v>8.3333333333333329E-2</v>
      </c>
      <c r="T95" s="88">
        <f ca="1">RANK(V95,$V$4:$V$98,0)+COUNTIFS($V$4:$V95,V95)-1</f>
        <v>37</v>
      </c>
      <c r="U95" s="84" t="str">
        <f>Listes!X95</f>
        <v>Will B</v>
      </c>
      <c r="V95" s="89" cm="1">
        <f t="array" aca="1" ref="V95" ca="1">INDEX($W95:$AG95,$C$2)</f>
        <v>66</v>
      </c>
      <c r="W95" s="83">
        <f t="shared" ca="1" si="321"/>
        <v>66</v>
      </c>
      <c r="X95" s="83">
        <f t="shared" ca="1" si="321"/>
        <v>60</v>
      </c>
      <c r="Y95" s="83">
        <f t="shared" ca="1" si="321"/>
        <v>6</v>
      </c>
      <c r="Z95" s="83">
        <f t="shared" ca="1" si="321"/>
        <v>5490</v>
      </c>
      <c r="AA95" s="90">
        <f t="shared" ref="AA95:AA98" ca="1" si="370">IFERROR(Z95/W95,"")</f>
        <v>83.181818181818187</v>
      </c>
      <c r="AB95" s="83">
        <f t="shared" ca="1" si="322"/>
        <v>34</v>
      </c>
      <c r="AC95" s="83">
        <f t="shared" ca="1" si="322"/>
        <v>26</v>
      </c>
      <c r="AD95" s="83">
        <f t="shared" ca="1" si="322"/>
        <v>5</v>
      </c>
      <c r="AE95" s="83">
        <f t="shared" ca="1" si="322"/>
        <v>1</v>
      </c>
      <c r="AF95" s="116">
        <f t="shared" ca="1" si="314"/>
        <v>0.15102974828375287</v>
      </c>
      <c r="AG95" s="85">
        <f t="shared" ca="1" si="323"/>
        <v>5</v>
      </c>
      <c r="AH95" s="126">
        <f t="shared" ca="1" si="324"/>
        <v>114</v>
      </c>
      <c r="AI95" s="83" t="str">
        <f t="shared" ca="1" si="348"/>
        <v/>
      </c>
      <c r="AJ95" s="83" t="str">
        <f t="shared" ca="1" si="348"/>
        <v/>
      </c>
      <c r="AK95" s="83" t="str">
        <f t="shared" ca="1" si="348"/>
        <v/>
      </c>
      <c r="AL95" s="83" t="str">
        <f t="shared" ca="1" si="348"/>
        <v/>
      </c>
      <c r="AM95" s="83" t="str">
        <f t="shared" ca="1" si="348"/>
        <v/>
      </c>
      <c r="AN95" s="83" t="str">
        <f t="shared" ca="1" si="348"/>
        <v/>
      </c>
      <c r="AO95" s="83" t="str">
        <f t="shared" ca="1" si="348"/>
        <v/>
      </c>
      <c r="AP95" s="83" t="str">
        <f t="shared" ca="1" si="348"/>
        <v/>
      </c>
      <c r="AQ95" s="83" t="str">
        <f t="shared" ca="1" si="348"/>
        <v/>
      </c>
      <c r="AR95" s="126" t="str">
        <f ca="1">IFERROR(IF(VLOOKUP(AR$1,$A$6:$C$26,3,0),IF(ISNUMBER(AI95),SUMIFS('Stats Coachs'!$F$2:$F$29,'Stats Coachs'!$C$2:$C$29,VLOOKUP(AR$1,$A$6:$B$26,2,0)),""),""),"")</f>
        <v/>
      </c>
      <c r="AS95" s="83" t="str">
        <f t="shared" ca="1" si="349"/>
        <v/>
      </c>
      <c r="AT95" s="83" t="str">
        <f t="shared" ca="1" si="349"/>
        <v/>
      </c>
      <c r="AU95" s="83" t="str">
        <f t="shared" ca="1" si="349"/>
        <v/>
      </c>
      <c r="AV95" s="83" t="str">
        <f t="shared" ca="1" si="349"/>
        <v/>
      </c>
      <c r="AW95" s="83" t="str">
        <f t="shared" ca="1" si="349"/>
        <v/>
      </c>
      <c r="AX95" s="83" t="str">
        <f t="shared" ca="1" si="349"/>
        <v/>
      </c>
      <c r="AY95" s="83" t="str">
        <f t="shared" ca="1" si="349"/>
        <v/>
      </c>
      <c r="AZ95" s="83" t="str">
        <f t="shared" ca="1" si="349"/>
        <v/>
      </c>
      <c r="BA95" s="83" t="str">
        <f t="shared" ca="1" si="349"/>
        <v/>
      </c>
      <c r="BB95" s="126" t="str">
        <f ca="1">IFERROR(IF(VLOOKUP(BB$1,$A$7:$C$26,3,0),IF(ISNUMBER(AS95),SUMIFS('Stats Coachs'!$F$3:$F$29,'Stats Coachs'!$C$3:$C$29,VLOOKUP(BB$1,$A$7:$B$26,2,0)),""),""),"")</f>
        <v/>
      </c>
      <c r="BC95" s="83" t="str">
        <f t="shared" ca="1" si="350"/>
        <v/>
      </c>
      <c r="BD95" s="83" t="str">
        <f t="shared" ca="1" si="350"/>
        <v/>
      </c>
      <c r="BE95" s="83" t="str">
        <f t="shared" ca="1" si="350"/>
        <v/>
      </c>
      <c r="BF95" s="83" t="str">
        <f t="shared" ca="1" si="350"/>
        <v/>
      </c>
      <c r="BG95" s="83" t="str">
        <f t="shared" ca="1" si="350"/>
        <v/>
      </c>
      <c r="BH95" s="83" t="str">
        <f t="shared" ca="1" si="350"/>
        <v/>
      </c>
      <c r="BI95" s="83" t="str">
        <f t="shared" ca="1" si="350"/>
        <v/>
      </c>
      <c r="BJ95" s="83" t="str">
        <f t="shared" ca="1" si="350"/>
        <v/>
      </c>
      <c r="BK95" s="83" t="str">
        <f t="shared" ca="1" si="350"/>
        <v/>
      </c>
      <c r="BL95" s="83" t="str">
        <f ca="1">IFERROR(IF(VLOOKUP(BL$1,$A$7:$C$26,3,0),VLOOKUP($U95,INDIRECT("'"&amp;SUBSTITUTE(VLOOKUP(BL$1,$A$7:$C$26,2,0),"Saison","Stats",1)&amp;"'!$A:$J"),BL$2,0),""),"")</f>
        <v/>
      </c>
      <c r="BM95" s="83" t="str">
        <f t="shared" ca="1" si="351"/>
        <v/>
      </c>
      <c r="BN95" s="83" t="str">
        <f t="shared" ca="1" si="351"/>
        <v/>
      </c>
      <c r="BO95" s="83" t="str">
        <f t="shared" ca="1" si="351"/>
        <v/>
      </c>
      <c r="BP95" s="83" t="str">
        <f t="shared" ca="1" si="351"/>
        <v/>
      </c>
      <c r="BQ95" s="83" t="str">
        <f t="shared" ca="1" si="351"/>
        <v/>
      </c>
      <c r="BR95" s="83" t="str">
        <f t="shared" ca="1" si="351"/>
        <v/>
      </c>
      <c r="BS95" s="83" t="str">
        <f t="shared" ca="1" si="351"/>
        <v/>
      </c>
      <c r="BT95" s="83" t="str">
        <f t="shared" ca="1" si="351"/>
        <v/>
      </c>
      <c r="BU95" s="83" t="str">
        <f t="shared" ca="1" si="351"/>
        <v/>
      </c>
      <c r="BV95" s="126" t="str">
        <f ca="1">IFERROR(IF(VLOOKUP(BV$1,$A$7:$C$26,3,0),IF(ISNUMBER(BM95),SUMIFS('Stats Coachs'!$F$3:$F$29,'Stats Coachs'!$C$3:$C$29,VLOOKUP(BV$1,$A$7:$B$26,2,0)),""),""),"")</f>
        <v/>
      </c>
      <c r="BW95" s="83" t="str">
        <f t="shared" ca="1" si="352"/>
        <v/>
      </c>
      <c r="BX95" s="83" t="str">
        <f t="shared" ca="1" si="352"/>
        <v/>
      </c>
      <c r="BY95" s="83" t="str">
        <f t="shared" ca="1" si="352"/>
        <v/>
      </c>
      <c r="BZ95" s="83" t="str">
        <f t="shared" ca="1" si="352"/>
        <v/>
      </c>
      <c r="CA95" s="83" t="str">
        <f t="shared" ca="1" si="352"/>
        <v/>
      </c>
      <c r="CB95" s="83" t="str">
        <f t="shared" ca="1" si="352"/>
        <v/>
      </c>
      <c r="CC95" s="83" t="str">
        <f t="shared" ca="1" si="352"/>
        <v/>
      </c>
      <c r="CD95" s="83" t="str">
        <f t="shared" ca="1" si="352"/>
        <v/>
      </c>
      <c r="CE95" s="83" t="str">
        <f t="shared" ca="1" si="352"/>
        <v/>
      </c>
      <c r="CF95" s="126" t="str">
        <f ca="1">IFERROR(IF(VLOOKUP(CF$1,$A$7:$C$26,3,0),IF(ISNUMBER(BW95),SUMIFS('Stats Coachs'!$F$3:$F$29,'Stats Coachs'!$C$3:$C$29,VLOOKUP(CF$1,$A$7:$B$26,2,0)),""),""),"")</f>
        <v/>
      </c>
      <c r="CG95" s="83" t="str">
        <f t="shared" ca="1" si="353"/>
        <v/>
      </c>
      <c r="CH95" s="83" t="str">
        <f t="shared" ca="1" si="353"/>
        <v/>
      </c>
      <c r="CI95" s="83" t="str">
        <f t="shared" ca="1" si="353"/>
        <v/>
      </c>
      <c r="CJ95" s="83" t="str">
        <f t="shared" ca="1" si="353"/>
        <v/>
      </c>
      <c r="CK95" s="83" t="str">
        <f t="shared" ca="1" si="353"/>
        <v/>
      </c>
      <c r="CL95" s="83" t="str">
        <f t="shared" ca="1" si="353"/>
        <v/>
      </c>
      <c r="CM95" s="83" t="str">
        <f t="shared" ca="1" si="353"/>
        <v/>
      </c>
      <c r="CN95" s="83" t="str">
        <f t="shared" ca="1" si="353"/>
        <v/>
      </c>
      <c r="CO95" s="83" t="str">
        <f t="shared" ca="1" si="353"/>
        <v/>
      </c>
      <c r="CP95" s="126" t="str">
        <f ca="1">IFERROR(IF(VLOOKUP(CP$1,$A$7:$C$26,3,0),IF(ISNUMBER(CG95),SUMIFS('Stats Coachs'!$F$3:$F$29,'Stats Coachs'!$C$3:$C$29,VLOOKUP(CP$1,$A$7:$B$26,2,0)),""),""),"")</f>
        <v/>
      </c>
      <c r="CQ95" s="83" t="str">
        <f t="shared" ca="1" si="354"/>
        <v/>
      </c>
      <c r="CR95" s="83" t="str">
        <f t="shared" ca="1" si="354"/>
        <v/>
      </c>
      <c r="CS95" s="83" t="str">
        <f t="shared" ca="1" si="354"/>
        <v/>
      </c>
      <c r="CT95" s="83" t="str">
        <f t="shared" ca="1" si="354"/>
        <v/>
      </c>
      <c r="CU95" s="83" t="str">
        <f t="shared" ca="1" si="354"/>
        <v/>
      </c>
      <c r="CV95" s="83" t="str">
        <f t="shared" ca="1" si="354"/>
        <v/>
      </c>
      <c r="CW95" s="83" t="str">
        <f t="shared" ca="1" si="354"/>
        <v/>
      </c>
      <c r="CX95" s="83" t="str">
        <f t="shared" ca="1" si="354"/>
        <v/>
      </c>
      <c r="CY95" s="83" t="str">
        <f t="shared" ca="1" si="354"/>
        <v/>
      </c>
      <c r="CZ95" s="126" t="str">
        <f ca="1">IFERROR(IF(VLOOKUP(CZ$1,$A$7:$C$26,3,0),IF(ISNUMBER(CQ95),SUMIFS('Stats Coachs'!$F$3:$F$29,'Stats Coachs'!$C$3:$C$29,VLOOKUP(CZ$1,$A$7:$B$26,2,0)),""),""),"")</f>
        <v/>
      </c>
      <c r="DA95" s="83" t="str">
        <f t="shared" ca="1" si="355"/>
        <v/>
      </c>
      <c r="DB95" s="83" t="str">
        <f t="shared" ca="1" si="355"/>
        <v/>
      </c>
      <c r="DC95" s="83" t="str">
        <f t="shared" ca="1" si="355"/>
        <v/>
      </c>
      <c r="DD95" s="83" t="str">
        <f t="shared" ca="1" si="355"/>
        <v/>
      </c>
      <c r="DE95" s="83" t="str">
        <f t="shared" ca="1" si="355"/>
        <v/>
      </c>
      <c r="DF95" s="83" t="str">
        <f t="shared" ca="1" si="355"/>
        <v/>
      </c>
      <c r="DG95" s="83" t="str">
        <f t="shared" ca="1" si="355"/>
        <v/>
      </c>
      <c r="DH95" s="83" t="str">
        <f t="shared" ca="1" si="355"/>
        <v/>
      </c>
      <c r="DI95" s="83" t="str">
        <f t="shared" ca="1" si="355"/>
        <v/>
      </c>
      <c r="DJ95" s="126" t="str">
        <f ca="1">IFERROR(IF(VLOOKUP(DJ$1,$A$7:$C$26,3,0),IF(ISNUMBER(DA95),SUMIFS('Stats Coachs'!$F$3:$F$29,'Stats Coachs'!$C$3:$C$29,VLOOKUP(DJ$1,$A$7:$B$26,2,0)),""),""),"")</f>
        <v/>
      </c>
      <c r="DK95" s="83" t="str">
        <f t="shared" ca="1" si="356"/>
        <v/>
      </c>
      <c r="DL95" s="83" t="str">
        <f t="shared" ca="1" si="356"/>
        <v/>
      </c>
      <c r="DM95" s="83" t="str">
        <f t="shared" ca="1" si="356"/>
        <v/>
      </c>
      <c r="DN95" s="83" t="str">
        <f t="shared" ca="1" si="356"/>
        <v/>
      </c>
      <c r="DO95" s="83" t="str">
        <f t="shared" ca="1" si="356"/>
        <v/>
      </c>
      <c r="DP95" s="83" t="str">
        <f t="shared" ca="1" si="356"/>
        <v/>
      </c>
      <c r="DQ95" s="83" t="str">
        <f t="shared" ca="1" si="356"/>
        <v/>
      </c>
      <c r="DR95" s="83" t="str">
        <f t="shared" ca="1" si="356"/>
        <v/>
      </c>
      <c r="DS95" s="83" t="str">
        <f t="shared" ca="1" si="356"/>
        <v/>
      </c>
      <c r="DT95" s="126" t="str">
        <f ca="1">IFERROR(IF(VLOOKUP(DT$1,$A$7:$C$26,3,0),IF(ISNUMBER(DK95),SUMIFS('Stats Coachs'!$F$3:$F$29,'Stats Coachs'!$C$3:$C$29,VLOOKUP(DT$1,$A$7:$B$26,2,0)),""),""),"")</f>
        <v/>
      </c>
      <c r="DU95" s="83" t="str">
        <f t="shared" ca="1" si="357"/>
        <v/>
      </c>
      <c r="DV95" s="83" t="str">
        <f t="shared" ca="1" si="357"/>
        <v/>
      </c>
      <c r="DW95" s="83" t="str">
        <f t="shared" ca="1" si="357"/>
        <v/>
      </c>
      <c r="DX95" s="83" t="str">
        <f t="shared" ca="1" si="357"/>
        <v/>
      </c>
      <c r="DY95" s="83" t="str">
        <f t="shared" ca="1" si="357"/>
        <v/>
      </c>
      <c r="DZ95" s="83" t="str">
        <f t="shared" ca="1" si="357"/>
        <v/>
      </c>
      <c r="EA95" s="83" t="str">
        <f t="shared" ca="1" si="357"/>
        <v/>
      </c>
      <c r="EB95" s="83" t="str">
        <f t="shared" ca="1" si="357"/>
        <v/>
      </c>
      <c r="EC95" s="83" t="str">
        <f t="shared" ca="1" si="357"/>
        <v/>
      </c>
      <c r="ED95" s="126" t="str">
        <f ca="1">IFERROR(IF(VLOOKUP(ED$1,$A$7:$C$26,3,0),IF(ISNUMBER(DU95),SUMIFS('Stats Coachs'!$F$3:$F$29,'Stats Coachs'!$C$3:$C$29,VLOOKUP(ED$1,$A$7:$B$26,2,0)),""),""),"")</f>
        <v/>
      </c>
      <c r="EE95" s="83" t="str">
        <f t="shared" ca="1" si="358"/>
        <v/>
      </c>
      <c r="EF95" s="83" t="str">
        <f t="shared" ca="1" si="358"/>
        <v/>
      </c>
      <c r="EG95" s="83" t="str">
        <f t="shared" ca="1" si="358"/>
        <v/>
      </c>
      <c r="EH95" s="83" t="str">
        <f t="shared" ca="1" si="358"/>
        <v/>
      </c>
      <c r="EI95" s="83" t="str">
        <f t="shared" ca="1" si="358"/>
        <v/>
      </c>
      <c r="EJ95" s="83" t="str">
        <f t="shared" ca="1" si="358"/>
        <v/>
      </c>
      <c r="EK95" s="83" t="str">
        <f t="shared" ca="1" si="358"/>
        <v/>
      </c>
      <c r="EL95" s="83" t="str">
        <f t="shared" ca="1" si="358"/>
        <v/>
      </c>
      <c r="EM95" s="83" t="str">
        <f t="shared" ca="1" si="358"/>
        <v/>
      </c>
      <c r="EN95" s="126" t="str">
        <f ca="1">IFERROR(IF(VLOOKUP(EN$1,$A$7:$C$26,3,0),IF(ISNUMBER(EE95),SUMIFS('Stats Coachs'!$F$3:$F$29,'Stats Coachs'!$C$3:$C$29,VLOOKUP(EN$1,$A$7:$B$26,2,0)),""),""),"")</f>
        <v/>
      </c>
      <c r="EO95" s="83" t="str">
        <f t="shared" ca="1" si="359"/>
        <v/>
      </c>
      <c r="EP95" s="83" t="str">
        <f t="shared" ca="1" si="359"/>
        <v/>
      </c>
      <c r="EQ95" s="83" t="str">
        <f t="shared" ca="1" si="359"/>
        <v/>
      </c>
      <c r="ER95" s="83" t="str">
        <f t="shared" ca="1" si="359"/>
        <v/>
      </c>
      <c r="ES95" s="83" t="str">
        <f t="shared" ca="1" si="359"/>
        <v/>
      </c>
      <c r="ET95" s="83" t="str">
        <f t="shared" ca="1" si="359"/>
        <v/>
      </c>
      <c r="EU95" s="83" t="str">
        <f t="shared" ca="1" si="359"/>
        <v/>
      </c>
      <c r="EV95" s="83" t="str">
        <f t="shared" ca="1" si="359"/>
        <v/>
      </c>
      <c r="EW95" s="83" t="str">
        <f t="shared" ca="1" si="359"/>
        <v/>
      </c>
      <c r="EX95" s="126" t="str">
        <f ca="1">IFERROR(IF(VLOOKUP(EX$1,$A$7:$C$26,3,0),IF(ISNUMBER(EO95),SUMIFS('Stats Coachs'!$F$3:$F$29,'Stats Coachs'!$C$3:$C$29,VLOOKUP(EX$1,$A$7:$B$26,2,0)),""),""),"")</f>
        <v/>
      </c>
      <c r="EY95" s="83">
        <f t="shared" ca="1" si="360"/>
        <v>20</v>
      </c>
      <c r="EZ95" s="83">
        <f t="shared" ca="1" si="360"/>
        <v>17</v>
      </c>
      <c r="FA95" s="83">
        <f t="shared" ca="1" si="360"/>
        <v>3</v>
      </c>
      <c r="FB95" s="83">
        <f t="shared" ca="1" si="360"/>
        <v>1630</v>
      </c>
      <c r="FC95" s="83" t="str">
        <f t="shared" ca="1" si="360"/>
        <v>81.5</v>
      </c>
      <c r="FD95" s="83">
        <f t="shared" ca="1" si="360"/>
        <v>7</v>
      </c>
      <c r="FE95" s="83">
        <f t="shared" ca="1" si="360"/>
        <v>8</v>
      </c>
      <c r="FF95" s="83">
        <f t="shared" ca="1" si="360"/>
        <v>1</v>
      </c>
      <c r="FG95" s="83">
        <f t="shared" ca="1" si="360"/>
        <v>0</v>
      </c>
      <c r="FH95" s="126">
        <f ca="1">IFERROR(IF(VLOOKUP(FH$1,$A$7:$C$26,3,0),IF(ISNUMBER(EY95),SUMIFS('Stats Coachs'!$F$3:$F$29,'Stats Coachs'!$C$3:$C$29,VLOOKUP(FH$1,$A$7:$B$26,2,0)),""),""),"")</f>
        <v>27</v>
      </c>
      <c r="FI95" s="83">
        <f t="shared" ca="1" si="361"/>
        <v>16</v>
      </c>
      <c r="FJ95" s="83">
        <f t="shared" ca="1" si="361"/>
        <v>16</v>
      </c>
      <c r="FK95" s="83">
        <f t="shared" ca="1" si="361"/>
        <v>0</v>
      </c>
      <c r="FL95" s="83">
        <f t="shared" ca="1" si="361"/>
        <v>1425</v>
      </c>
      <c r="FM95" s="83">
        <f t="shared" ca="1" si="361"/>
        <v>89</v>
      </c>
      <c r="FN95" s="83">
        <f t="shared" ca="1" si="361"/>
        <v>13</v>
      </c>
      <c r="FO95" s="83">
        <f t="shared" ca="1" si="361"/>
        <v>2</v>
      </c>
      <c r="FP95" s="83">
        <f t="shared" ca="1" si="361"/>
        <v>2</v>
      </c>
      <c r="FQ95" s="83">
        <f t="shared" ca="1" si="361"/>
        <v>0</v>
      </c>
      <c r="FR95" s="126">
        <f ca="1">IFERROR(IF(VLOOKUP(FR$1,$A$7:$C$26,3,0),IF(ISNUMBER(FI95),SUMIFS('Stats Coachs'!$F$3:$F$29,'Stats Coachs'!$C$3:$C$29,VLOOKUP(FR$1,$A$7:$B$26,2,0)),""),""),"")</f>
        <v>24</v>
      </c>
      <c r="FS95" s="83">
        <f t="shared" ca="1" si="362"/>
        <v>19</v>
      </c>
      <c r="FT95" s="83">
        <f t="shared" ca="1" si="362"/>
        <v>16</v>
      </c>
      <c r="FU95" s="83">
        <f t="shared" ca="1" si="362"/>
        <v>3</v>
      </c>
      <c r="FV95" s="83">
        <f t="shared" ca="1" si="362"/>
        <v>1520</v>
      </c>
      <c r="FW95" s="83">
        <f t="shared" ca="1" si="362"/>
        <v>81</v>
      </c>
      <c r="FX95" s="83">
        <f t="shared" ca="1" si="362"/>
        <v>6</v>
      </c>
      <c r="FY95" s="83">
        <f t="shared" ca="1" si="362"/>
        <v>10</v>
      </c>
      <c r="FZ95" s="83">
        <f t="shared" ca="1" si="362"/>
        <v>1</v>
      </c>
      <c r="GA95" s="83">
        <f t="shared" ca="1" si="362"/>
        <v>1</v>
      </c>
      <c r="GB95" s="126">
        <f ca="1">IFERROR(IF(VLOOKUP(GB$1,$A$7:$C$26,3,0),IF(ISNUMBER(FS95),SUMIFS('Stats Coachs'!$F$3:$F$29,'Stats Coachs'!$C$3:$C$29,VLOOKUP(GB$1,$A$7:$B$26,2,0)),""),""),"")</f>
        <v>25</v>
      </c>
      <c r="GC95" s="83" t="str">
        <f t="shared" ca="1" si="363"/>
        <v/>
      </c>
      <c r="GD95" s="83" t="str">
        <f t="shared" ca="1" si="363"/>
        <v/>
      </c>
      <c r="GE95" s="83" t="str">
        <f t="shared" ca="1" si="363"/>
        <v/>
      </c>
      <c r="GF95" s="83" t="str">
        <f t="shared" ca="1" si="363"/>
        <v/>
      </c>
      <c r="GG95" s="83" t="str">
        <f t="shared" ca="1" si="363"/>
        <v/>
      </c>
      <c r="GH95" s="83" t="str">
        <f t="shared" ca="1" si="363"/>
        <v/>
      </c>
      <c r="GI95" s="83" t="str">
        <f t="shared" ca="1" si="363"/>
        <v/>
      </c>
      <c r="GJ95" s="83" t="str">
        <f t="shared" ca="1" si="363"/>
        <v/>
      </c>
      <c r="GK95" s="83" t="str">
        <f t="shared" ca="1" si="363"/>
        <v/>
      </c>
      <c r="GL95" s="126" t="str">
        <f ca="1">IFERROR(IF(VLOOKUP(GL$1,$A$7:$C$26,3,0),IF(ISNUMBER(GC95),SUMIFS('Stats Coachs'!$F$3:$F$29,'Stats Coachs'!$C$3:$C$29,VLOOKUP(GL$1,$A$7:$B$26,2,0)),""),""),"")</f>
        <v/>
      </c>
      <c r="GM95" s="83" t="str">
        <f t="shared" ca="1" si="364"/>
        <v/>
      </c>
      <c r="GN95" s="83" t="str">
        <f t="shared" ca="1" si="364"/>
        <v/>
      </c>
      <c r="GO95" s="83" t="str">
        <f t="shared" ca="1" si="364"/>
        <v/>
      </c>
      <c r="GP95" s="83" t="str">
        <f t="shared" ca="1" si="364"/>
        <v/>
      </c>
      <c r="GQ95" s="83" t="str">
        <f t="shared" ca="1" si="364"/>
        <v/>
      </c>
      <c r="GR95" s="83" t="str">
        <f t="shared" ca="1" si="364"/>
        <v/>
      </c>
      <c r="GS95" s="83" t="str">
        <f t="shared" ca="1" si="364"/>
        <v/>
      </c>
      <c r="GT95" s="83" t="str">
        <f t="shared" ca="1" si="364"/>
        <v/>
      </c>
      <c r="GU95" s="83" t="str">
        <f t="shared" ca="1" si="364"/>
        <v/>
      </c>
      <c r="GV95" s="126" t="str">
        <f ca="1">IFERROR(IF(VLOOKUP(GV$1,$A$7:$C$26,3,0),IF(ISNUMBER(GM95),SUMIFS('Stats Coachs'!$F$3:$F$29,'Stats Coachs'!$C$3:$C$29,VLOOKUP(GV$1,$A$7:$B$26,2,0)),""),""),"")</f>
        <v/>
      </c>
      <c r="GW95" s="83" t="str">
        <f t="shared" ca="1" si="365"/>
        <v/>
      </c>
      <c r="GX95" s="83" t="str">
        <f t="shared" ca="1" si="365"/>
        <v/>
      </c>
      <c r="GY95" s="83" t="str">
        <f t="shared" ca="1" si="365"/>
        <v/>
      </c>
      <c r="GZ95" s="83" t="str">
        <f t="shared" ca="1" si="365"/>
        <v/>
      </c>
      <c r="HA95" s="83" t="str">
        <f t="shared" ca="1" si="365"/>
        <v/>
      </c>
      <c r="HB95" s="83" t="str">
        <f t="shared" ca="1" si="365"/>
        <v/>
      </c>
      <c r="HC95" s="83" t="str">
        <f t="shared" ca="1" si="365"/>
        <v/>
      </c>
      <c r="HD95" s="83" t="str">
        <f t="shared" ca="1" si="365"/>
        <v/>
      </c>
      <c r="HE95" s="83" t="str">
        <f t="shared" ca="1" si="365"/>
        <v/>
      </c>
      <c r="HF95" s="126" t="str">
        <f ca="1">IFERROR(IF(VLOOKUP(HF$1,$A$7:$C$26,3,0),IF(ISNUMBER(GW95),SUMIFS('Stats Coachs'!$F$3:$F$29,'Stats Coachs'!$C$3:$C$29,VLOOKUP(HF$1,$A$7:$B$26,2,0)),""),""),"")</f>
        <v/>
      </c>
      <c r="HG95" s="83" t="str">
        <f t="shared" ca="1" si="366"/>
        <v/>
      </c>
      <c r="HH95" s="83" t="str">
        <f t="shared" ca="1" si="366"/>
        <v/>
      </c>
      <c r="HI95" s="83" t="str">
        <f t="shared" ca="1" si="366"/>
        <v/>
      </c>
      <c r="HJ95" s="83" t="str">
        <f t="shared" ca="1" si="366"/>
        <v/>
      </c>
      <c r="HK95" s="83" t="str">
        <f t="shared" ca="1" si="366"/>
        <v/>
      </c>
      <c r="HL95" s="83" t="str">
        <f t="shared" ca="1" si="366"/>
        <v/>
      </c>
      <c r="HM95" s="83" t="str">
        <f t="shared" ca="1" si="366"/>
        <v/>
      </c>
      <c r="HN95" s="83" t="str">
        <f t="shared" ca="1" si="366"/>
        <v/>
      </c>
      <c r="HO95" s="83" t="str">
        <f t="shared" ca="1" si="366"/>
        <v/>
      </c>
      <c r="HP95" s="126" t="str">
        <f ca="1">IFERROR(IF(VLOOKUP(HP$1,$A$7:$C$26,3,0),IF(ISNUMBER(HG95),SUMIFS('Stats Coachs'!$F$3:$F$29,'Stats Coachs'!$C$3:$C$29,VLOOKUP(HP$1,$A$7:$B$26,2,0)),""),""),"")</f>
        <v/>
      </c>
      <c r="HQ95" s="83">
        <f t="shared" ca="1" si="367"/>
        <v>8</v>
      </c>
      <c r="HR95" s="83">
        <f t="shared" ca="1" si="367"/>
        <v>8</v>
      </c>
      <c r="HS95" s="83">
        <f t="shared" ca="1" si="367"/>
        <v>0</v>
      </c>
      <c r="HT95" s="83">
        <f t="shared" ca="1" si="367"/>
        <v>645</v>
      </c>
      <c r="HU95" s="83">
        <f t="shared" ca="1" si="367"/>
        <v>79</v>
      </c>
      <c r="HV95" s="83">
        <f t="shared" ca="1" si="367"/>
        <v>7</v>
      </c>
      <c r="HW95" s="83">
        <f t="shared" ca="1" si="367"/>
        <v>3</v>
      </c>
      <c r="HX95" s="83">
        <f t="shared" ca="1" si="367"/>
        <v>1</v>
      </c>
      <c r="HY95" s="83">
        <f t="shared" ca="1" si="367"/>
        <v>0</v>
      </c>
      <c r="HZ95" s="126">
        <f ca="1">IFERROR(IF(VLOOKUP(HZ$1,$A$7:$C$26,3,0),IF(ISNUMBER(HQ95),SUMIFS('Stats Coachs'!$F$3:$F$29,'Stats Coachs'!$C$3:$C$29,VLOOKUP(HZ$1,$A$7:$B$26,2,0)),""),""),"")</f>
        <v>20</v>
      </c>
      <c r="IA95" s="83">
        <f t="shared" ca="1" si="368"/>
        <v>3</v>
      </c>
      <c r="IB95" s="83">
        <f t="shared" ca="1" si="368"/>
        <v>3</v>
      </c>
      <c r="IC95" s="83">
        <f t="shared" ca="1" si="368"/>
        <v>0</v>
      </c>
      <c r="ID95" s="83">
        <f t="shared" ca="1" si="368"/>
        <v>270</v>
      </c>
      <c r="IE95" s="83">
        <f t="shared" ca="1" si="368"/>
        <v>90</v>
      </c>
      <c r="IF95" s="83">
        <f t="shared" ca="1" si="368"/>
        <v>1</v>
      </c>
      <c r="IG95" s="83">
        <f t="shared" ca="1" si="368"/>
        <v>3</v>
      </c>
      <c r="IH95" s="83">
        <f t="shared" ca="1" si="368"/>
        <v>0</v>
      </c>
      <c r="II95" s="83">
        <f t="shared" ca="1" si="368"/>
        <v>0</v>
      </c>
      <c r="IJ95" s="126">
        <f ca="1">IFERROR(IF(VLOOKUP(IJ$1,$A$7:$C$26,3,0),IF(ISNUMBER(IA95),SUMIFS('Stats Coachs'!$F$3:$F$29,'Stats Coachs'!$C$3:$C$29,VLOOKUP(IJ$1,$A$7:$B$26,2,0)),""),""),"")</f>
        <v>18</v>
      </c>
    </row>
    <row r="96" spans="5:244" x14ac:dyDescent="0.2">
      <c r="E96" s="183">
        <v>93</v>
      </c>
      <c r="F96" s="86" t="str">
        <f ca="1">IFERROR(VLOOKUP($E96,$T$4:$AE$98,F$2,0),"")</f>
        <v>Sébastien</v>
      </c>
      <c r="G96" s="83">
        <f t="shared" ref="G96:J98" ca="1" si="371">IFERROR(VLOOKUP($E96,$T$4:$AE$98,G$2,0),"")</f>
        <v>2</v>
      </c>
      <c r="H96" s="83">
        <f t="shared" ca="1" si="371"/>
        <v>2</v>
      </c>
      <c r="I96" s="83">
        <f t="shared" ca="1" si="371"/>
        <v>0</v>
      </c>
      <c r="J96" s="117">
        <f t="shared" ca="1" si="371"/>
        <v>180</v>
      </c>
      <c r="K96" s="87">
        <f ca="1">IFERROR(ROUND(VLOOKUP($E96,$T$4:$AE$98,K$2,0)*2,0)/2,"")</f>
        <v>90</v>
      </c>
      <c r="L96" s="83">
        <f t="shared" ref="L96:O98" ca="1" si="372">IFERROR(VLOOKUP($E96,$T$4:$AE$98,L$2,0),"")</f>
        <v>0</v>
      </c>
      <c r="M96" s="83">
        <f t="shared" ca="1" si="372"/>
        <v>0</v>
      </c>
      <c r="N96" s="83">
        <f t="shared" ca="1" si="372"/>
        <v>0</v>
      </c>
      <c r="O96" s="83">
        <f t="shared" ca="1" si="372"/>
        <v>0</v>
      </c>
      <c r="P96" s="114">
        <f ca="1">IFERROR(VLOOKUP($E96,$T$4:$AF$98,P$2,0),"")</f>
        <v>4.5766590389016018E-3</v>
      </c>
      <c r="Q96" s="83">
        <f ca="1">IFERROR(VLOOKUP($E96,$T$4:$AG$98,Q$2,0),"")</f>
        <v>1</v>
      </c>
      <c r="R96" s="114">
        <f ca="1">IFERROR(VLOOKUP($E96,$T$4:$AH$98,G$2,0)/VLOOKUP($E96,$T$4:$AH$98,R$2,0),"")</f>
        <v>9.5238095238095233E-2</v>
      </c>
      <c r="T96" s="88">
        <f ca="1">RANK(V96,$V$4:$V$98,0)+COUNTIFS($V$4:$V96,V96)-1</f>
        <v>90</v>
      </c>
      <c r="U96" s="84" t="str">
        <f>Listes!X96</f>
        <v>Yann</v>
      </c>
      <c r="V96" s="89" cm="1">
        <f t="array" aca="1" ref="V96" ca="1">INDEX($W96:$AG96,$C$2)</f>
        <v>3</v>
      </c>
      <c r="W96" s="83">
        <f t="shared" ca="1" si="321"/>
        <v>3</v>
      </c>
      <c r="X96" s="83">
        <f t="shared" ca="1" si="321"/>
        <v>3</v>
      </c>
      <c r="Y96" s="83">
        <f t="shared" ca="1" si="321"/>
        <v>0</v>
      </c>
      <c r="Z96" s="83">
        <f t="shared" ca="1" si="321"/>
        <v>200</v>
      </c>
      <c r="AA96" s="90">
        <f t="shared" ca="1" si="370"/>
        <v>66.666666666666671</v>
      </c>
      <c r="AB96" s="83">
        <f t="shared" ca="1" si="322"/>
        <v>0</v>
      </c>
      <c r="AC96" s="83">
        <f t="shared" ca="1" si="322"/>
        <v>0</v>
      </c>
      <c r="AD96" s="83">
        <f t="shared" ca="1" si="322"/>
        <v>0</v>
      </c>
      <c r="AE96" s="83">
        <f t="shared" ca="1" si="322"/>
        <v>0</v>
      </c>
      <c r="AF96" s="116">
        <f t="shared" ca="1" si="314"/>
        <v>6.8649885583524023E-3</v>
      </c>
      <c r="AG96" s="85">
        <f t="shared" ca="1" si="323"/>
        <v>1</v>
      </c>
      <c r="AH96" s="126">
        <f t="shared" ca="1" si="324"/>
        <v>24</v>
      </c>
      <c r="AI96" s="83" t="str">
        <f t="shared" ca="1" si="348"/>
        <v/>
      </c>
      <c r="AJ96" s="83" t="str">
        <f t="shared" ca="1" si="348"/>
        <v/>
      </c>
      <c r="AK96" s="83" t="str">
        <f t="shared" ca="1" si="348"/>
        <v/>
      </c>
      <c r="AL96" s="83" t="str">
        <f t="shared" ca="1" si="348"/>
        <v/>
      </c>
      <c r="AM96" s="83" t="str">
        <f t="shared" ca="1" si="348"/>
        <v/>
      </c>
      <c r="AN96" s="83" t="str">
        <f t="shared" ca="1" si="348"/>
        <v/>
      </c>
      <c r="AO96" s="83" t="str">
        <f t="shared" ca="1" si="348"/>
        <v/>
      </c>
      <c r="AP96" s="83" t="str">
        <f t="shared" ca="1" si="348"/>
        <v/>
      </c>
      <c r="AQ96" s="83" t="str">
        <f t="shared" ca="1" si="348"/>
        <v/>
      </c>
      <c r="AR96" s="126" t="str">
        <f ca="1">IFERROR(IF(VLOOKUP(AR$1,$A$6:$C$26,3,0),IF(ISNUMBER(AI96),SUMIFS('Stats Coachs'!$F$2:$F$29,'Stats Coachs'!$C$2:$C$29,VLOOKUP(AR$1,$A$6:$B$26,2,0)),""),""),"")</f>
        <v/>
      </c>
      <c r="AS96" s="83" t="str">
        <f t="shared" ca="1" si="349"/>
        <v/>
      </c>
      <c r="AT96" s="83" t="str">
        <f t="shared" ca="1" si="349"/>
        <v/>
      </c>
      <c r="AU96" s="83" t="str">
        <f t="shared" ca="1" si="349"/>
        <v/>
      </c>
      <c r="AV96" s="83" t="str">
        <f t="shared" ca="1" si="349"/>
        <v/>
      </c>
      <c r="AW96" s="83" t="str">
        <f t="shared" ca="1" si="349"/>
        <v/>
      </c>
      <c r="AX96" s="83" t="str">
        <f t="shared" ca="1" si="349"/>
        <v/>
      </c>
      <c r="AY96" s="83" t="str">
        <f t="shared" ca="1" si="349"/>
        <v/>
      </c>
      <c r="AZ96" s="83" t="str">
        <f t="shared" ca="1" si="349"/>
        <v/>
      </c>
      <c r="BA96" s="83" t="str">
        <f t="shared" ca="1" si="349"/>
        <v/>
      </c>
      <c r="BB96" s="126" t="str">
        <f ca="1">IFERROR(IF(VLOOKUP(BB$1,$A$7:$C$26,3,0),IF(ISNUMBER(AS96),SUMIFS('Stats Coachs'!$F$3:$F$29,'Stats Coachs'!$C$3:$C$29,VLOOKUP(BB$1,$A$7:$B$26,2,0)),""),""),"")</f>
        <v/>
      </c>
      <c r="BC96" s="83" t="str">
        <f t="shared" ca="1" si="350"/>
        <v/>
      </c>
      <c r="BD96" s="83" t="str">
        <f t="shared" ca="1" si="350"/>
        <v/>
      </c>
      <c r="BE96" s="83" t="str">
        <f t="shared" ca="1" si="350"/>
        <v/>
      </c>
      <c r="BF96" s="83" t="str">
        <f t="shared" ca="1" si="350"/>
        <v/>
      </c>
      <c r="BG96" s="83" t="str">
        <f t="shared" ca="1" si="350"/>
        <v/>
      </c>
      <c r="BH96" s="83" t="str">
        <f t="shared" ca="1" si="350"/>
        <v/>
      </c>
      <c r="BI96" s="83" t="str">
        <f t="shared" ca="1" si="350"/>
        <v/>
      </c>
      <c r="BJ96" s="83" t="str">
        <f t="shared" ca="1" si="350"/>
        <v/>
      </c>
      <c r="BK96" s="83" t="str">
        <f t="shared" ca="1" si="350"/>
        <v/>
      </c>
      <c r="BL96" s="83" t="str">
        <f ca="1">IFERROR(IF(VLOOKUP(BL$1,$A$7:$C$26,3,0),VLOOKUP($U96,INDIRECT("'"&amp;SUBSTITUTE(VLOOKUP(BL$1,$A$7:$C$26,2,0),"Saison","Stats",1)&amp;"'!$A:$J"),BL$2,0),""),"")</f>
        <v/>
      </c>
      <c r="BM96" s="83" t="str">
        <f t="shared" ca="1" si="351"/>
        <v/>
      </c>
      <c r="BN96" s="83" t="str">
        <f t="shared" ca="1" si="351"/>
        <v/>
      </c>
      <c r="BO96" s="83" t="str">
        <f t="shared" ca="1" si="351"/>
        <v/>
      </c>
      <c r="BP96" s="83" t="str">
        <f t="shared" ca="1" si="351"/>
        <v/>
      </c>
      <c r="BQ96" s="83" t="str">
        <f t="shared" ca="1" si="351"/>
        <v/>
      </c>
      <c r="BR96" s="83" t="str">
        <f t="shared" ca="1" si="351"/>
        <v/>
      </c>
      <c r="BS96" s="83" t="str">
        <f t="shared" ca="1" si="351"/>
        <v/>
      </c>
      <c r="BT96" s="83" t="str">
        <f t="shared" ca="1" si="351"/>
        <v/>
      </c>
      <c r="BU96" s="83" t="str">
        <f t="shared" ca="1" si="351"/>
        <v/>
      </c>
      <c r="BV96" s="126" t="str">
        <f ca="1">IFERROR(IF(VLOOKUP(BV$1,$A$7:$C$26,3,0),IF(ISNUMBER(BM96),SUMIFS('Stats Coachs'!$F$3:$F$29,'Stats Coachs'!$C$3:$C$29,VLOOKUP(BV$1,$A$7:$B$26,2,0)),""),""),"")</f>
        <v/>
      </c>
      <c r="BW96" s="83" t="str">
        <f t="shared" ca="1" si="352"/>
        <v/>
      </c>
      <c r="BX96" s="83" t="str">
        <f t="shared" ca="1" si="352"/>
        <v/>
      </c>
      <c r="BY96" s="83" t="str">
        <f t="shared" ca="1" si="352"/>
        <v/>
      </c>
      <c r="BZ96" s="83" t="str">
        <f t="shared" ca="1" si="352"/>
        <v/>
      </c>
      <c r="CA96" s="83" t="str">
        <f t="shared" ca="1" si="352"/>
        <v/>
      </c>
      <c r="CB96" s="83" t="str">
        <f t="shared" ca="1" si="352"/>
        <v/>
      </c>
      <c r="CC96" s="83" t="str">
        <f t="shared" ca="1" si="352"/>
        <v/>
      </c>
      <c r="CD96" s="83" t="str">
        <f t="shared" ca="1" si="352"/>
        <v/>
      </c>
      <c r="CE96" s="83" t="str">
        <f t="shared" ca="1" si="352"/>
        <v/>
      </c>
      <c r="CF96" s="126" t="str">
        <f ca="1">IFERROR(IF(VLOOKUP(CF$1,$A$7:$C$26,3,0),IF(ISNUMBER(BW96),SUMIFS('Stats Coachs'!$F$3:$F$29,'Stats Coachs'!$C$3:$C$29,VLOOKUP(CF$1,$A$7:$B$26,2,0)),""),""),"")</f>
        <v/>
      </c>
      <c r="CG96" s="83" t="str">
        <f t="shared" ca="1" si="353"/>
        <v/>
      </c>
      <c r="CH96" s="83" t="str">
        <f t="shared" ca="1" si="353"/>
        <v/>
      </c>
      <c r="CI96" s="83" t="str">
        <f t="shared" ca="1" si="353"/>
        <v/>
      </c>
      <c r="CJ96" s="83" t="str">
        <f t="shared" ca="1" si="353"/>
        <v/>
      </c>
      <c r="CK96" s="83" t="str">
        <f t="shared" ca="1" si="353"/>
        <v/>
      </c>
      <c r="CL96" s="83" t="str">
        <f t="shared" ca="1" si="353"/>
        <v/>
      </c>
      <c r="CM96" s="83" t="str">
        <f t="shared" ca="1" si="353"/>
        <v/>
      </c>
      <c r="CN96" s="83" t="str">
        <f t="shared" ca="1" si="353"/>
        <v/>
      </c>
      <c r="CO96" s="83" t="str">
        <f t="shared" ca="1" si="353"/>
        <v/>
      </c>
      <c r="CP96" s="126" t="str">
        <f ca="1">IFERROR(IF(VLOOKUP(CP$1,$A$7:$C$26,3,0),IF(ISNUMBER(CG96),SUMIFS('Stats Coachs'!$F$3:$F$29,'Stats Coachs'!$C$3:$C$29,VLOOKUP(CP$1,$A$7:$B$26,2,0)),""),""),"")</f>
        <v/>
      </c>
      <c r="CQ96" s="83" t="str">
        <f t="shared" ca="1" si="354"/>
        <v/>
      </c>
      <c r="CR96" s="83" t="str">
        <f t="shared" ca="1" si="354"/>
        <v/>
      </c>
      <c r="CS96" s="83" t="str">
        <f t="shared" ca="1" si="354"/>
        <v/>
      </c>
      <c r="CT96" s="83" t="str">
        <f t="shared" ca="1" si="354"/>
        <v/>
      </c>
      <c r="CU96" s="83" t="str">
        <f t="shared" ca="1" si="354"/>
        <v/>
      </c>
      <c r="CV96" s="83" t="str">
        <f t="shared" ca="1" si="354"/>
        <v/>
      </c>
      <c r="CW96" s="83" t="str">
        <f t="shared" ca="1" si="354"/>
        <v/>
      </c>
      <c r="CX96" s="83" t="str">
        <f t="shared" ca="1" si="354"/>
        <v/>
      </c>
      <c r="CY96" s="83" t="str">
        <f t="shared" ca="1" si="354"/>
        <v/>
      </c>
      <c r="CZ96" s="126" t="str">
        <f ca="1">IFERROR(IF(VLOOKUP(CZ$1,$A$7:$C$26,3,0),IF(ISNUMBER(CQ96),SUMIFS('Stats Coachs'!$F$3:$F$29,'Stats Coachs'!$C$3:$C$29,VLOOKUP(CZ$1,$A$7:$B$26,2,0)),""),""),"")</f>
        <v/>
      </c>
      <c r="DA96" s="83" t="str">
        <f t="shared" ca="1" si="355"/>
        <v/>
      </c>
      <c r="DB96" s="83" t="str">
        <f t="shared" ca="1" si="355"/>
        <v/>
      </c>
      <c r="DC96" s="83" t="str">
        <f t="shared" ca="1" si="355"/>
        <v/>
      </c>
      <c r="DD96" s="83" t="str">
        <f t="shared" ca="1" si="355"/>
        <v/>
      </c>
      <c r="DE96" s="83" t="str">
        <f t="shared" ca="1" si="355"/>
        <v/>
      </c>
      <c r="DF96" s="83" t="str">
        <f t="shared" ca="1" si="355"/>
        <v/>
      </c>
      <c r="DG96" s="83" t="str">
        <f t="shared" ca="1" si="355"/>
        <v/>
      </c>
      <c r="DH96" s="83" t="str">
        <f t="shared" ca="1" si="355"/>
        <v/>
      </c>
      <c r="DI96" s="83" t="str">
        <f t="shared" ca="1" si="355"/>
        <v/>
      </c>
      <c r="DJ96" s="126" t="str">
        <f ca="1">IFERROR(IF(VLOOKUP(DJ$1,$A$7:$C$26,3,0),IF(ISNUMBER(DA96),SUMIFS('Stats Coachs'!$F$3:$F$29,'Stats Coachs'!$C$3:$C$29,VLOOKUP(DJ$1,$A$7:$B$26,2,0)),""),""),"")</f>
        <v/>
      </c>
      <c r="DK96" s="83">
        <f t="shared" ca="1" si="356"/>
        <v>3</v>
      </c>
      <c r="DL96" s="83">
        <f t="shared" ca="1" si="356"/>
        <v>3</v>
      </c>
      <c r="DM96" s="83">
        <f t="shared" ca="1" si="356"/>
        <v>0</v>
      </c>
      <c r="DN96" s="83">
        <f t="shared" ca="1" si="356"/>
        <v>200</v>
      </c>
      <c r="DO96" s="83" t="str">
        <f t="shared" ca="1" si="356"/>
        <v>66.5</v>
      </c>
      <c r="DP96" s="83">
        <f t="shared" ca="1" si="356"/>
        <v>0</v>
      </c>
      <c r="DQ96" s="83">
        <f t="shared" ca="1" si="356"/>
        <v>0</v>
      </c>
      <c r="DR96" s="83">
        <f t="shared" ca="1" si="356"/>
        <v>0</v>
      </c>
      <c r="DS96" s="83">
        <f t="shared" ca="1" si="356"/>
        <v>0</v>
      </c>
      <c r="DT96" s="126">
        <f ca="1">IFERROR(IF(VLOOKUP(DT$1,$A$7:$C$26,3,0),IF(ISNUMBER(DK96),SUMIFS('Stats Coachs'!$F$3:$F$29,'Stats Coachs'!$C$3:$C$29,VLOOKUP(DT$1,$A$7:$B$26,2,0)),""),""),"")</f>
        <v>24</v>
      </c>
      <c r="DU96" s="83" t="str">
        <f t="shared" ca="1" si="357"/>
        <v/>
      </c>
      <c r="DV96" s="83" t="str">
        <f t="shared" ca="1" si="357"/>
        <v/>
      </c>
      <c r="DW96" s="83" t="str">
        <f t="shared" ca="1" si="357"/>
        <v/>
      </c>
      <c r="DX96" s="83" t="str">
        <f t="shared" ca="1" si="357"/>
        <v/>
      </c>
      <c r="DY96" s="83" t="str">
        <f t="shared" ca="1" si="357"/>
        <v/>
      </c>
      <c r="DZ96" s="83" t="str">
        <f t="shared" ca="1" si="357"/>
        <v/>
      </c>
      <c r="EA96" s="83" t="str">
        <f t="shared" ca="1" si="357"/>
        <v/>
      </c>
      <c r="EB96" s="83" t="str">
        <f t="shared" ca="1" si="357"/>
        <v/>
      </c>
      <c r="EC96" s="83" t="str">
        <f t="shared" ca="1" si="357"/>
        <v/>
      </c>
      <c r="ED96" s="126" t="str">
        <f ca="1">IFERROR(IF(VLOOKUP(ED$1,$A$7:$C$26,3,0),IF(ISNUMBER(DU96),SUMIFS('Stats Coachs'!$F$3:$F$29,'Stats Coachs'!$C$3:$C$29,VLOOKUP(ED$1,$A$7:$B$26,2,0)),""),""),"")</f>
        <v/>
      </c>
      <c r="EE96" s="83" t="str">
        <f t="shared" ca="1" si="358"/>
        <v/>
      </c>
      <c r="EF96" s="83" t="str">
        <f t="shared" ca="1" si="358"/>
        <v/>
      </c>
      <c r="EG96" s="83" t="str">
        <f t="shared" ca="1" si="358"/>
        <v/>
      </c>
      <c r="EH96" s="83" t="str">
        <f t="shared" ca="1" si="358"/>
        <v/>
      </c>
      <c r="EI96" s="83" t="str">
        <f t="shared" ca="1" si="358"/>
        <v/>
      </c>
      <c r="EJ96" s="83" t="str">
        <f t="shared" ca="1" si="358"/>
        <v/>
      </c>
      <c r="EK96" s="83" t="str">
        <f t="shared" ca="1" si="358"/>
        <v/>
      </c>
      <c r="EL96" s="83" t="str">
        <f t="shared" ca="1" si="358"/>
        <v/>
      </c>
      <c r="EM96" s="83" t="str">
        <f t="shared" ca="1" si="358"/>
        <v/>
      </c>
      <c r="EN96" s="126" t="str">
        <f ca="1">IFERROR(IF(VLOOKUP(EN$1,$A$7:$C$26,3,0),IF(ISNUMBER(EE96),SUMIFS('Stats Coachs'!$F$3:$F$29,'Stats Coachs'!$C$3:$C$29,VLOOKUP(EN$1,$A$7:$B$26,2,0)),""),""),"")</f>
        <v/>
      </c>
      <c r="EO96" s="83" t="str">
        <f t="shared" ca="1" si="359"/>
        <v/>
      </c>
      <c r="EP96" s="83" t="str">
        <f t="shared" ca="1" si="359"/>
        <v/>
      </c>
      <c r="EQ96" s="83" t="str">
        <f t="shared" ca="1" si="359"/>
        <v/>
      </c>
      <c r="ER96" s="83" t="str">
        <f t="shared" ca="1" si="359"/>
        <v/>
      </c>
      <c r="ES96" s="83" t="str">
        <f t="shared" ca="1" si="359"/>
        <v/>
      </c>
      <c r="ET96" s="83" t="str">
        <f t="shared" ca="1" si="359"/>
        <v/>
      </c>
      <c r="EU96" s="83" t="str">
        <f t="shared" ca="1" si="359"/>
        <v/>
      </c>
      <c r="EV96" s="83" t="str">
        <f t="shared" ca="1" si="359"/>
        <v/>
      </c>
      <c r="EW96" s="83" t="str">
        <f t="shared" ca="1" si="359"/>
        <v/>
      </c>
      <c r="EX96" s="126" t="str">
        <f ca="1">IFERROR(IF(VLOOKUP(EX$1,$A$7:$C$26,3,0),IF(ISNUMBER(EO96),SUMIFS('Stats Coachs'!$F$3:$F$29,'Stats Coachs'!$C$3:$C$29,VLOOKUP(EX$1,$A$7:$B$26,2,0)),""),""),"")</f>
        <v/>
      </c>
      <c r="EY96" s="83" t="str">
        <f t="shared" ca="1" si="360"/>
        <v/>
      </c>
      <c r="EZ96" s="83" t="str">
        <f t="shared" ca="1" si="360"/>
        <v/>
      </c>
      <c r="FA96" s="83" t="str">
        <f t="shared" ca="1" si="360"/>
        <v/>
      </c>
      <c r="FB96" s="83" t="str">
        <f t="shared" ca="1" si="360"/>
        <v/>
      </c>
      <c r="FC96" s="83" t="str">
        <f t="shared" ca="1" si="360"/>
        <v/>
      </c>
      <c r="FD96" s="83" t="str">
        <f t="shared" ca="1" si="360"/>
        <v/>
      </c>
      <c r="FE96" s="83" t="str">
        <f t="shared" ca="1" si="360"/>
        <v/>
      </c>
      <c r="FF96" s="83" t="str">
        <f t="shared" ca="1" si="360"/>
        <v/>
      </c>
      <c r="FG96" s="83" t="str">
        <f t="shared" ca="1" si="360"/>
        <v/>
      </c>
      <c r="FH96" s="126" t="str">
        <f ca="1">IFERROR(IF(VLOOKUP(FH$1,$A$7:$C$26,3,0),IF(ISNUMBER(EY96),SUMIFS('Stats Coachs'!$F$3:$F$29,'Stats Coachs'!$C$3:$C$29,VLOOKUP(FH$1,$A$7:$B$26,2,0)),""),""),"")</f>
        <v/>
      </c>
      <c r="FI96" s="83" t="str">
        <f t="shared" ca="1" si="361"/>
        <v/>
      </c>
      <c r="FJ96" s="83" t="str">
        <f t="shared" ca="1" si="361"/>
        <v/>
      </c>
      <c r="FK96" s="83" t="str">
        <f t="shared" ca="1" si="361"/>
        <v/>
      </c>
      <c r="FL96" s="83" t="str">
        <f t="shared" ca="1" si="361"/>
        <v/>
      </c>
      <c r="FM96" s="83" t="str">
        <f t="shared" ca="1" si="361"/>
        <v/>
      </c>
      <c r="FN96" s="83" t="str">
        <f t="shared" ca="1" si="361"/>
        <v/>
      </c>
      <c r="FO96" s="83" t="str">
        <f t="shared" ca="1" si="361"/>
        <v/>
      </c>
      <c r="FP96" s="83" t="str">
        <f t="shared" ca="1" si="361"/>
        <v/>
      </c>
      <c r="FQ96" s="83" t="str">
        <f t="shared" ca="1" si="361"/>
        <v/>
      </c>
      <c r="FR96" s="126" t="str">
        <f ca="1">IFERROR(IF(VLOOKUP(FR$1,$A$7:$C$26,3,0),IF(ISNUMBER(FI96),SUMIFS('Stats Coachs'!$F$3:$F$29,'Stats Coachs'!$C$3:$C$29,VLOOKUP(FR$1,$A$7:$B$26,2,0)),""),""),"")</f>
        <v/>
      </c>
      <c r="FS96" s="83" t="str">
        <f t="shared" ca="1" si="362"/>
        <v/>
      </c>
      <c r="FT96" s="83" t="str">
        <f t="shared" ca="1" si="362"/>
        <v/>
      </c>
      <c r="FU96" s="83" t="str">
        <f t="shared" ca="1" si="362"/>
        <v/>
      </c>
      <c r="FV96" s="83" t="str">
        <f t="shared" ca="1" si="362"/>
        <v/>
      </c>
      <c r="FW96" s="83" t="str">
        <f t="shared" ca="1" si="362"/>
        <v/>
      </c>
      <c r="FX96" s="83" t="str">
        <f t="shared" ca="1" si="362"/>
        <v/>
      </c>
      <c r="FY96" s="83" t="str">
        <f t="shared" ca="1" si="362"/>
        <v/>
      </c>
      <c r="FZ96" s="83" t="str">
        <f t="shared" ca="1" si="362"/>
        <v/>
      </c>
      <c r="GA96" s="83" t="str">
        <f t="shared" ca="1" si="362"/>
        <v/>
      </c>
      <c r="GB96" s="126" t="str">
        <f ca="1">IFERROR(IF(VLOOKUP(GB$1,$A$7:$C$26,3,0),IF(ISNUMBER(FS96),SUMIFS('Stats Coachs'!$F$3:$F$29,'Stats Coachs'!$C$3:$C$29,VLOOKUP(GB$1,$A$7:$B$26,2,0)),""),""),"")</f>
        <v/>
      </c>
      <c r="GC96" s="83" t="str">
        <f t="shared" ca="1" si="363"/>
        <v/>
      </c>
      <c r="GD96" s="83" t="str">
        <f t="shared" ca="1" si="363"/>
        <v/>
      </c>
      <c r="GE96" s="83" t="str">
        <f t="shared" ca="1" si="363"/>
        <v/>
      </c>
      <c r="GF96" s="83" t="str">
        <f t="shared" ca="1" si="363"/>
        <v/>
      </c>
      <c r="GG96" s="83" t="str">
        <f t="shared" ca="1" si="363"/>
        <v/>
      </c>
      <c r="GH96" s="83" t="str">
        <f t="shared" ca="1" si="363"/>
        <v/>
      </c>
      <c r="GI96" s="83" t="str">
        <f t="shared" ca="1" si="363"/>
        <v/>
      </c>
      <c r="GJ96" s="83" t="str">
        <f t="shared" ca="1" si="363"/>
        <v/>
      </c>
      <c r="GK96" s="83" t="str">
        <f t="shared" ca="1" si="363"/>
        <v/>
      </c>
      <c r="GL96" s="126" t="str">
        <f ca="1">IFERROR(IF(VLOOKUP(GL$1,$A$7:$C$26,3,0),IF(ISNUMBER(GC96),SUMIFS('Stats Coachs'!$F$3:$F$29,'Stats Coachs'!$C$3:$C$29,VLOOKUP(GL$1,$A$7:$B$26,2,0)),""),""),"")</f>
        <v/>
      </c>
      <c r="GM96" s="83" t="str">
        <f t="shared" ca="1" si="364"/>
        <v/>
      </c>
      <c r="GN96" s="83" t="str">
        <f t="shared" ca="1" si="364"/>
        <v/>
      </c>
      <c r="GO96" s="83" t="str">
        <f t="shared" ca="1" si="364"/>
        <v/>
      </c>
      <c r="GP96" s="83" t="str">
        <f t="shared" ca="1" si="364"/>
        <v/>
      </c>
      <c r="GQ96" s="83" t="str">
        <f t="shared" ca="1" si="364"/>
        <v/>
      </c>
      <c r="GR96" s="83" t="str">
        <f t="shared" ca="1" si="364"/>
        <v/>
      </c>
      <c r="GS96" s="83" t="str">
        <f t="shared" ca="1" si="364"/>
        <v/>
      </c>
      <c r="GT96" s="83" t="str">
        <f t="shared" ca="1" si="364"/>
        <v/>
      </c>
      <c r="GU96" s="83" t="str">
        <f t="shared" ca="1" si="364"/>
        <v/>
      </c>
      <c r="GV96" s="126" t="str">
        <f ca="1">IFERROR(IF(VLOOKUP(GV$1,$A$7:$C$26,3,0),IF(ISNUMBER(GM96),SUMIFS('Stats Coachs'!$F$3:$F$29,'Stats Coachs'!$C$3:$C$29,VLOOKUP(GV$1,$A$7:$B$26,2,0)),""),""),"")</f>
        <v/>
      </c>
      <c r="GW96" s="83" t="str">
        <f t="shared" ca="1" si="365"/>
        <v/>
      </c>
      <c r="GX96" s="83" t="str">
        <f t="shared" ca="1" si="365"/>
        <v/>
      </c>
      <c r="GY96" s="83" t="str">
        <f t="shared" ca="1" si="365"/>
        <v/>
      </c>
      <c r="GZ96" s="83" t="str">
        <f t="shared" ca="1" si="365"/>
        <v/>
      </c>
      <c r="HA96" s="83" t="str">
        <f t="shared" ca="1" si="365"/>
        <v/>
      </c>
      <c r="HB96" s="83" t="str">
        <f t="shared" ca="1" si="365"/>
        <v/>
      </c>
      <c r="HC96" s="83" t="str">
        <f t="shared" ca="1" si="365"/>
        <v/>
      </c>
      <c r="HD96" s="83" t="str">
        <f t="shared" ca="1" si="365"/>
        <v/>
      </c>
      <c r="HE96" s="83" t="str">
        <f t="shared" ca="1" si="365"/>
        <v/>
      </c>
      <c r="HF96" s="126" t="str">
        <f ca="1">IFERROR(IF(VLOOKUP(HF$1,$A$7:$C$26,3,0),IF(ISNUMBER(GW96),SUMIFS('Stats Coachs'!$F$3:$F$29,'Stats Coachs'!$C$3:$C$29,VLOOKUP(HF$1,$A$7:$B$26,2,0)),""),""),"")</f>
        <v/>
      </c>
      <c r="HG96" s="83" t="str">
        <f t="shared" ca="1" si="366"/>
        <v/>
      </c>
      <c r="HH96" s="83" t="str">
        <f t="shared" ca="1" si="366"/>
        <v/>
      </c>
      <c r="HI96" s="83" t="str">
        <f t="shared" ca="1" si="366"/>
        <v/>
      </c>
      <c r="HJ96" s="83" t="str">
        <f t="shared" ca="1" si="366"/>
        <v/>
      </c>
      <c r="HK96" s="83" t="str">
        <f t="shared" ca="1" si="366"/>
        <v/>
      </c>
      <c r="HL96" s="83" t="str">
        <f t="shared" ca="1" si="366"/>
        <v/>
      </c>
      <c r="HM96" s="83" t="str">
        <f t="shared" ca="1" si="366"/>
        <v/>
      </c>
      <c r="HN96" s="83" t="str">
        <f t="shared" ca="1" si="366"/>
        <v/>
      </c>
      <c r="HO96" s="83" t="str">
        <f t="shared" ca="1" si="366"/>
        <v/>
      </c>
      <c r="HP96" s="126" t="str">
        <f ca="1">IFERROR(IF(VLOOKUP(HP$1,$A$7:$C$26,3,0),IF(ISNUMBER(HG96),SUMIFS('Stats Coachs'!$F$3:$F$29,'Stats Coachs'!$C$3:$C$29,VLOOKUP(HP$1,$A$7:$B$26,2,0)),""),""),"")</f>
        <v/>
      </c>
      <c r="HQ96" s="83" t="str">
        <f t="shared" ca="1" si="367"/>
        <v/>
      </c>
      <c r="HR96" s="83" t="str">
        <f t="shared" ca="1" si="367"/>
        <v/>
      </c>
      <c r="HS96" s="83" t="str">
        <f t="shared" ca="1" si="367"/>
        <v/>
      </c>
      <c r="HT96" s="83" t="str">
        <f t="shared" ca="1" si="367"/>
        <v/>
      </c>
      <c r="HU96" s="83" t="str">
        <f t="shared" ca="1" si="367"/>
        <v/>
      </c>
      <c r="HV96" s="83" t="str">
        <f t="shared" ca="1" si="367"/>
        <v/>
      </c>
      <c r="HW96" s="83" t="str">
        <f t="shared" ca="1" si="367"/>
        <v/>
      </c>
      <c r="HX96" s="83" t="str">
        <f t="shared" ca="1" si="367"/>
        <v/>
      </c>
      <c r="HY96" s="83" t="str">
        <f t="shared" ca="1" si="367"/>
        <v/>
      </c>
      <c r="HZ96" s="126" t="str">
        <f ca="1">IFERROR(IF(VLOOKUP(HZ$1,$A$7:$C$26,3,0),IF(ISNUMBER(HQ96),SUMIFS('Stats Coachs'!$F$3:$F$29,'Stats Coachs'!$C$3:$C$29,VLOOKUP(HZ$1,$A$7:$B$26,2,0)),""),""),"")</f>
        <v/>
      </c>
      <c r="IA96" s="83" t="str">
        <f t="shared" ca="1" si="368"/>
        <v/>
      </c>
      <c r="IB96" s="83" t="str">
        <f t="shared" ca="1" si="368"/>
        <v/>
      </c>
      <c r="IC96" s="83" t="str">
        <f t="shared" ca="1" si="368"/>
        <v/>
      </c>
      <c r="ID96" s="83" t="str">
        <f t="shared" ca="1" si="368"/>
        <v/>
      </c>
      <c r="IE96" s="83" t="str">
        <f t="shared" ca="1" si="368"/>
        <v/>
      </c>
      <c r="IF96" s="83" t="str">
        <f t="shared" ca="1" si="368"/>
        <v/>
      </c>
      <c r="IG96" s="83" t="str">
        <f t="shared" ca="1" si="368"/>
        <v/>
      </c>
      <c r="IH96" s="83" t="str">
        <f t="shared" ca="1" si="368"/>
        <v/>
      </c>
      <c r="II96" s="83" t="str">
        <f t="shared" ca="1" si="368"/>
        <v/>
      </c>
      <c r="IJ96" s="126" t="str">
        <f ca="1">IFERROR(IF(VLOOKUP(IJ$1,$A$7:$C$26,3,0),IF(ISNUMBER(IA96),SUMIFS('Stats Coachs'!$F$3:$F$29,'Stats Coachs'!$C$3:$C$29,VLOOKUP(IJ$1,$A$7:$B$26,2,0)),""),""),"")</f>
        <v/>
      </c>
    </row>
    <row r="97" spans="5:244" x14ac:dyDescent="0.2">
      <c r="E97" s="184">
        <v>94</v>
      </c>
      <c r="F97" s="86" t="str">
        <f ca="1">IFERROR(VLOOKUP($E97,$T$4:$AE$98,F$2,0),"")</f>
        <v>Zif</v>
      </c>
      <c r="G97" s="83">
        <f t="shared" ca="1" si="371"/>
        <v>2</v>
      </c>
      <c r="H97" s="83">
        <f t="shared" ca="1" si="371"/>
        <v>2</v>
      </c>
      <c r="I97" s="83">
        <f t="shared" ca="1" si="371"/>
        <v>0</v>
      </c>
      <c r="J97" s="117">
        <f t="shared" ca="1" si="371"/>
        <v>180</v>
      </c>
      <c r="K97" s="87">
        <f ca="1">IFERROR(ROUND(VLOOKUP($E97,$T$4:$AE$98,K$2,0)*2,0)/2,"")</f>
        <v>90</v>
      </c>
      <c r="L97" s="83">
        <f t="shared" ca="1" si="372"/>
        <v>0</v>
      </c>
      <c r="M97" s="83">
        <f t="shared" ca="1" si="372"/>
        <v>0</v>
      </c>
      <c r="N97" s="83">
        <f t="shared" ca="1" si="372"/>
        <v>0</v>
      </c>
      <c r="O97" s="83">
        <f t="shared" ca="1" si="372"/>
        <v>0</v>
      </c>
      <c r="P97" s="114">
        <f ca="1">IFERROR(VLOOKUP($E97,$T$4:$AF$98,P$2,0),"")</f>
        <v>4.5766590389016018E-3</v>
      </c>
      <c r="Q97" s="83">
        <f ca="1">IFERROR(VLOOKUP($E97,$T$4:$AG$98,Q$2,0),"")</f>
        <v>1</v>
      </c>
      <c r="R97" s="114">
        <f ca="1">IFERROR(VLOOKUP($E97,$T$4:$AH$98,G$2,0)/VLOOKUP($E97,$T$4:$AH$98,R$2,0),"")</f>
        <v>0.1111111111111111</v>
      </c>
      <c r="T97" s="88">
        <f ca="1">RANK(V97,$V$4:$V$98,0)+COUNTIFS($V$4:$V97,V97)-1</f>
        <v>66</v>
      </c>
      <c r="U97" s="84" t="str">
        <f>Listes!X97</f>
        <v>Yoann</v>
      </c>
      <c r="V97" s="89" cm="1">
        <f t="array" aca="1" ref="V97" ca="1">INDEX($W97:$AG97,$C$2)</f>
        <v>14</v>
      </c>
      <c r="W97" s="83">
        <f t="shared" ca="1" si="321"/>
        <v>14</v>
      </c>
      <c r="X97" s="83">
        <f t="shared" ca="1" si="321"/>
        <v>9</v>
      </c>
      <c r="Y97" s="83">
        <f t="shared" ca="1" si="321"/>
        <v>5</v>
      </c>
      <c r="Z97" s="83">
        <f t="shared" ca="1" si="321"/>
        <v>920</v>
      </c>
      <c r="AA97" s="90">
        <f t="shared" ca="1" si="370"/>
        <v>65.714285714285708</v>
      </c>
      <c r="AB97" s="83">
        <f t="shared" ca="1" si="322"/>
        <v>0</v>
      </c>
      <c r="AC97" s="83">
        <f t="shared" ca="1" si="322"/>
        <v>2</v>
      </c>
      <c r="AD97" s="83">
        <f t="shared" ca="1" si="322"/>
        <v>0</v>
      </c>
      <c r="AE97" s="83">
        <f t="shared" ca="1" si="322"/>
        <v>0</v>
      </c>
      <c r="AF97" s="116">
        <f t="shared" ca="1" si="314"/>
        <v>3.2036613272311214E-2</v>
      </c>
      <c r="AG97" s="85">
        <f t="shared" ca="1" si="323"/>
        <v>1</v>
      </c>
      <c r="AH97" s="126">
        <f t="shared" ca="1" si="324"/>
        <v>0</v>
      </c>
      <c r="AI97" s="83" t="str">
        <f t="shared" ca="1" si="348"/>
        <v/>
      </c>
      <c r="AJ97" s="83" t="str">
        <f t="shared" ca="1" si="348"/>
        <v/>
      </c>
      <c r="AK97" s="83" t="str">
        <f t="shared" ca="1" si="348"/>
        <v/>
      </c>
      <c r="AL97" s="83" t="str">
        <f t="shared" ca="1" si="348"/>
        <v/>
      </c>
      <c r="AM97" s="83" t="str">
        <f t="shared" ca="1" si="348"/>
        <v/>
      </c>
      <c r="AN97" s="83" t="str">
        <f t="shared" ca="1" si="348"/>
        <v/>
      </c>
      <c r="AO97" s="83" t="str">
        <f t="shared" ca="1" si="348"/>
        <v/>
      </c>
      <c r="AP97" s="83" t="str">
        <f t="shared" ca="1" si="348"/>
        <v/>
      </c>
      <c r="AQ97" s="83" t="str">
        <f t="shared" ca="1" si="348"/>
        <v/>
      </c>
      <c r="AR97" s="126" t="str">
        <f ca="1">IFERROR(IF(VLOOKUP(AR$1,$A$6:$C$26,3,0),IF(ISNUMBER(AI97),SUMIFS('Stats Coachs'!$F$2:$F$29,'Stats Coachs'!$C$2:$C$29,VLOOKUP(AR$1,$A$6:$B$26,2,0)),""),""),"")</f>
        <v/>
      </c>
      <c r="AS97" s="83" t="str">
        <f t="shared" ca="1" si="349"/>
        <v/>
      </c>
      <c r="AT97" s="83" t="str">
        <f t="shared" ca="1" si="349"/>
        <v/>
      </c>
      <c r="AU97" s="83" t="str">
        <f t="shared" ca="1" si="349"/>
        <v/>
      </c>
      <c r="AV97" s="83" t="str">
        <f t="shared" ca="1" si="349"/>
        <v/>
      </c>
      <c r="AW97" s="83" t="str">
        <f t="shared" ca="1" si="349"/>
        <v/>
      </c>
      <c r="AX97" s="83" t="str">
        <f t="shared" ca="1" si="349"/>
        <v/>
      </c>
      <c r="AY97" s="83" t="str">
        <f t="shared" ca="1" si="349"/>
        <v/>
      </c>
      <c r="AZ97" s="83" t="str">
        <f t="shared" ca="1" si="349"/>
        <v/>
      </c>
      <c r="BA97" s="83" t="str">
        <f t="shared" ca="1" si="349"/>
        <v/>
      </c>
      <c r="BB97" s="126" t="str">
        <f ca="1">IFERROR(IF(VLOOKUP(BB$1,$A$7:$C$26,3,0),IF(ISNUMBER(AS97),SUMIFS('Stats Coachs'!$F$3:$F$29,'Stats Coachs'!$C$3:$C$29,VLOOKUP(BB$1,$A$7:$B$26,2,0)),""),""),"")</f>
        <v/>
      </c>
      <c r="BC97" s="83">
        <f t="shared" ca="1" si="350"/>
        <v>14</v>
      </c>
      <c r="BD97" s="83">
        <f t="shared" ca="1" si="350"/>
        <v>9</v>
      </c>
      <c r="BE97" s="83">
        <f t="shared" ca="1" si="350"/>
        <v>5</v>
      </c>
      <c r="BF97" s="83">
        <f t="shared" ca="1" si="350"/>
        <v>920</v>
      </c>
      <c r="BG97" s="83">
        <f t="shared" ca="1" si="350"/>
        <v>65.5</v>
      </c>
      <c r="BH97" s="83">
        <f t="shared" ca="1" si="350"/>
        <v>0</v>
      </c>
      <c r="BI97" s="83">
        <f t="shared" ca="1" si="350"/>
        <v>2</v>
      </c>
      <c r="BJ97" s="83">
        <f t="shared" ca="1" si="350"/>
        <v>0</v>
      </c>
      <c r="BK97" s="83">
        <f t="shared" ca="1" si="350"/>
        <v>0</v>
      </c>
      <c r="BL97" s="83" t="str">
        <f ca="1">IFERROR(IF(VLOOKUP(BL$1,$A$7:$C$26,3,0),VLOOKUP($U97,INDIRECT("'"&amp;SUBSTITUTE(VLOOKUP(BL$1,$A$7:$C$26,2,0),"Saison","Stats",1)&amp;"'!$A:$J"),BL$2,0),""),"")</f>
        <v/>
      </c>
      <c r="BM97" s="83" t="str">
        <f t="shared" ca="1" si="351"/>
        <v/>
      </c>
      <c r="BN97" s="83" t="str">
        <f t="shared" ca="1" si="351"/>
        <v/>
      </c>
      <c r="BO97" s="83" t="str">
        <f t="shared" ca="1" si="351"/>
        <v/>
      </c>
      <c r="BP97" s="83" t="str">
        <f t="shared" ca="1" si="351"/>
        <v/>
      </c>
      <c r="BQ97" s="83" t="str">
        <f t="shared" ca="1" si="351"/>
        <v/>
      </c>
      <c r="BR97" s="83" t="str">
        <f t="shared" ca="1" si="351"/>
        <v/>
      </c>
      <c r="BS97" s="83" t="str">
        <f t="shared" ca="1" si="351"/>
        <v/>
      </c>
      <c r="BT97" s="83" t="str">
        <f t="shared" ca="1" si="351"/>
        <v/>
      </c>
      <c r="BU97" s="83" t="str">
        <f t="shared" ca="1" si="351"/>
        <v/>
      </c>
      <c r="BV97" s="126" t="str">
        <f ca="1">IFERROR(IF(VLOOKUP(BV$1,$A$7:$C$26,3,0),IF(ISNUMBER(BM97),SUMIFS('Stats Coachs'!$F$3:$F$29,'Stats Coachs'!$C$3:$C$29,VLOOKUP(BV$1,$A$7:$B$26,2,0)),""),""),"")</f>
        <v/>
      </c>
      <c r="BW97" s="83" t="str">
        <f t="shared" ca="1" si="352"/>
        <v/>
      </c>
      <c r="BX97" s="83" t="str">
        <f t="shared" ca="1" si="352"/>
        <v/>
      </c>
      <c r="BY97" s="83" t="str">
        <f t="shared" ca="1" si="352"/>
        <v/>
      </c>
      <c r="BZ97" s="83" t="str">
        <f t="shared" ca="1" si="352"/>
        <v/>
      </c>
      <c r="CA97" s="83" t="str">
        <f t="shared" ca="1" si="352"/>
        <v/>
      </c>
      <c r="CB97" s="83" t="str">
        <f t="shared" ca="1" si="352"/>
        <v/>
      </c>
      <c r="CC97" s="83" t="str">
        <f t="shared" ca="1" si="352"/>
        <v/>
      </c>
      <c r="CD97" s="83" t="str">
        <f t="shared" ca="1" si="352"/>
        <v/>
      </c>
      <c r="CE97" s="83" t="str">
        <f t="shared" ca="1" si="352"/>
        <v/>
      </c>
      <c r="CF97" s="126" t="str">
        <f ca="1">IFERROR(IF(VLOOKUP(CF$1,$A$7:$C$26,3,0),IF(ISNUMBER(BW97),SUMIFS('Stats Coachs'!$F$3:$F$29,'Stats Coachs'!$C$3:$C$29,VLOOKUP(CF$1,$A$7:$B$26,2,0)),""),""),"")</f>
        <v/>
      </c>
      <c r="CG97" s="83" t="str">
        <f t="shared" ca="1" si="353"/>
        <v/>
      </c>
      <c r="CH97" s="83" t="str">
        <f t="shared" ca="1" si="353"/>
        <v/>
      </c>
      <c r="CI97" s="83" t="str">
        <f t="shared" ca="1" si="353"/>
        <v/>
      </c>
      <c r="CJ97" s="83" t="str">
        <f t="shared" ca="1" si="353"/>
        <v/>
      </c>
      <c r="CK97" s="83" t="str">
        <f t="shared" ca="1" si="353"/>
        <v/>
      </c>
      <c r="CL97" s="83" t="str">
        <f t="shared" ca="1" si="353"/>
        <v/>
      </c>
      <c r="CM97" s="83" t="str">
        <f t="shared" ca="1" si="353"/>
        <v/>
      </c>
      <c r="CN97" s="83" t="str">
        <f t="shared" ca="1" si="353"/>
        <v/>
      </c>
      <c r="CO97" s="83" t="str">
        <f t="shared" ca="1" si="353"/>
        <v/>
      </c>
      <c r="CP97" s="126" t="str">
        <f ca="1">IFERROR(IF(VLOOKUP(CP$1,$A$7:$C$26,3,0),IF(ISNUMBER(CG97),SUMIFS('Stats Coachs'!$F$3:$F$29,'Stats Coachs'!$C$3:$C$29,VLOOKUP(CP$1,$A$7:$B$26,2,0)),""),""),"")</f>
        <v/>
      </c>
      <c r="CQ97" s="83" t="str">
        <f t="shared" ca="1" si="354"/>
        <v/>
      </c>
      <c r="CR97" s="83" t="str">
        <f t="shared" ca="1" si="354"/>
        <v/>
      </c>
      <c r="CS97" s="83" t="str">
        <f t="shared" ca="1" si="354"/>
        <v/>
      </c>
      <c r="CT97" s="83" t="str">
        <f t="shared" ca="1" si="354"/>
        <v/>
      </c>
      <c r="CU97" s="83" t="str">
        <f t="shared" ca="1" si="354"/>
        <v/>
      </c>
      <c r="CV97" s="83" t="str">
        <f t="shared" ca="1" si="354"/>
        <v/>
      </c>
      <c r="CW97" s="83" t="str">
        <f t="shared" ca="1" si="354"/>
        <v/>
      </c>
      <c r="CX97" s="83" t="str">
        <f t="shared" ca="1" si="354"/>
        <v/>
      </c>
      <c r="CY97" s="83" t="str">
        <f t="shared" ca="1" si="354"/>
        <v/>
      </c>
      <c r="CZ97" s="126" t="str">
        <f ca="1">IFERROR(IF(VLOOKUP(CZ$1,$A$7:$C$26,3,0),IF(ISNUMBER(CQ97),SUMIFS('Stats Coachs'!$F$3:$F$29,'Stats Coachs'!$C$3:$C$29,VLOOKUP(CZ$1,$A$7:$B$26,2,0)),""),""),"")</f>
        <v/>
      </c>
      <c r="DA97" s="83" t="str">
        <f t="shared" ca="1" si="355"/>
        <v/>
      </c>
      <c r="DB97" s="83" t="str">
        <f t="shared" ca="1" si="355"/>
        <v/>
      </c>
      <c r="DC97" s="83" t="str">
        <f t="shared" ca="1" si="355"/>
        <v/>
      </c>
      <c r="DD97" s="83" t="str">
        <f t="shared" ca="1" si="355"/>
        <v/>
      </c>
      <c r="DE97" s="83" t="str">
        <f t="shared" ca="1" si="355"/>
        <v/>
      </c>
      <c r="DF97" s="83" t="str">
        <f t="shared" ca="1" si="355"/>
        <v/>
      </c>
      <c r="DG97" s="83" t="str">
        <f t="shared" ca="1" si="355"/>
        <v/>
      </c>
      <c r="DH97" s="83" t="str">
        <f t="shared" ca="1" si="355"/>
        <v/>
      </c>
      <c r="DI97" s="83" t="str">
        <f t="shared" ca="1" si="355"/>
        <v/>
      </c>
      <c r="DJ97" s="126" t="str">
        <f ca="1">IFERROR(IF(VLOOKUP(DJ$1,$A$7:$C$26,3,0),IF(ISNUMBER(DA97),SUMIFS('Stats Coachs'!$F$3:$F$29,'Stats Coachs'!$C$3:$C$29,VLOOKUP(DJ$1,$A$7:$B$26,2,0)),""),""),"")</f>
        <v/>
      </c>
      <c r="DK97" s="83" t="str">
        <f t="shared" ca="1" si="356"/>
        <v/>
      </c>
      <c r="DL97" s="83" t="str">
        <f t="shared" ca="1" si="356"/>
        <v/>
      </c>
      <c r="DM97" s="83" t="str">
        <f t="shared" ca="1" si="356"/>
        <v/>
      </c>
      <c r="DN97" s="83" t="str">
        <f t="shared" ca="1" si="356"/>
        <v/>
      </c>
      <c r="DO97" s="83" t="str">
        <f t="shared" ca="1" si="356"/>
        <v/>
      </c>
      <c r="DP97" s="83" t="str">
        <f t="shared" ca="1" si="356"/>
        <v/>
      </c>
      <c r="DQ97" s="83" t="str">
        <f t="shared" ca="1" si="356"/>
        <v/>
      </c>
      <c r="DR97" s="83" t="str">
        <f t="shared" ca="1" si="356"/>
        <v/>
      </c>
      <c r="DS97" s="83" t="str">
        <f t="shared" ca="1" si="356"/>
        <v/>
      </c>
      <c r="DT97" s="126" t="str">
        <f ca="1">IFERROR(IF(VLOOKUP(DT$1,$A$7:$C$26,3,0),IF(ISNUMBER(DK97),SUMIFS('Stats Coachs'!$F$3:$F$29,'Stats Coachs'!$C$3:$C$29,VLOOKUP(DT$1,$A$7:$B$26,2,0)),""),""),"")</f>
        <v/>
      </c>
      <c r="DU97" s="83" t="str">
        <f t="shared" ca="1" si="357"/>
        <v/>
      </c>
      <c r="DV97" s="83" t="str">
        <f t="shared" ca="1" si="357"/>
        <v/>
      </c>
      <c r="DW97" s="83" t="str">
        <f t="shared" ca="1" si="357"/>
        <v/>
      </c>
      <c r="DX97" s="83" t="str">
        <f t="shared" ca="1" si="357"/>
        <v/>
      </c>
      <c r="DY97" s="83" t="str">
        <f t="shared" ca="1" si="357"/>
        <v/>
      </c>
      <c r="DZ97" s="83" t="str">
        <f t="shared" ca="1" si="357"/>
        <v/>
      </c>
      <c r="EA97" s="83" t="str">
        <f t="shared" ca="1" si="357"/>
        <v/>
      </c>
      <c r="EB97" s="83" t="str">
        <f t="shared" ca="1" si="357"/>
        <v/>
      </c>
      <c r="EC97" s="83" t="str">
        <f t="shared" ca="1" si="357"/>
        <v/>
      </c>
      <c r="ED97" s="126" t="str">
        <f ca="1">IFERROR(IF(VLOOKUP(ED$1,$A$7:$C$26,3,0),IF(ISNUMBER(DU97),SUMIFS('Stats Coachs'!$F$3:$F$29,'Stats Coachs'!$C$3:$C$29,VLOOKUP(ED$1,$A$7:$B$26,2,0)),""),""),"")</f>
        <v/>
      </c>
      <c r="EE97" s="83" t="str">
        <f t="shared" ca="1" si="358"/>
        <v/>
      </c>
      <c r="EF97" s="83" t="str">
        <f t="shared" ca="1" si="358"/>
        <v/>
      </c>
      <c r="EG97" s="83" t="str">
        <f t="shared" ca="1" si="358"/>
        <v/>
      </c>
      <c r="EH97" s="83" t="str">
        <f t="shared" ca="1" si="358"/>
        <v/>
      </c>
      <c r="EI97" s="83" t="str">
        <f t="shared" ca="1" si="358"/>
        <v/>
      </c>
      <c r="EJ97" s="83" t="str">
        <f t="shared" ca="1" si="358"/>
        <v/>
      </c>
      <c r="EK97" s="83" t="str">
        <f t="shared" ca="1" si="358"/>
        <v/>
      </c>
      <c r="EL97" s="83" t="str">
        <f t="shared" ca="1" si="358"/>
        <v/>
      </c>
      <c r="EM97" s="83" t="str">
        <f t="shared" ca="1" si="358"/>
        <v/>
      </c>
      <c r="EN97" s="126" t="str">
        <f ca="1">IFERROR(IF(VLOOKUP(EN$1,$A$7:$C$26,3,0),IF(ISNUMBER(EE97),SUMIFS('Stats Coachs'!$F$3:$F$29,'Stats Coachs'!$C$3:$C$29,VLOOKUP(EN$1,$A$7:$B$26,2,0)),""),""),"")</f>
        <v/>
      </c>
      <c r="EO97" s="83" t="str">
        <f t="shared" ca="1" si="359"/>
        <v/>
      </c>
      <c r="EP97" s="83" t="str">
        <f t="shared" ca="1" si="359"/>
        <v/>
      </c>
      <c r="EQ97" s="83" t="str">
        <f t="shared" ca="1" si="359"/>
        <v/>
      </c>
      <c r="ER97" s="83" t="str">
        <f t="shared" ca="1" si="359"/>
        <v/>
      </c>
      <c r="ES97" s="83" t="str">
        <f t="shared" ca="1" si="359"/>
        <v/>
      </c>
      <c r="ET97" s="83" t="str">
        <f t="shared" ca="1" si="359"/>
        <v/>
      </c>
      <c r="EU97" s="83" t="str">
        <f t="shared" ca="1" si="359"/>
        <v/>
      </c>
      <c r="EV97" s="83" t="str">
        <f t="shared" ca="1" si="359"/>
        <v/>
      </c>
      <c r="EW97" s="83" t="str">
        <f t="shared" ca="1" si="359"/>
        <v/>
      </c>
      <c r="EX97" s="126" t="str">
        <f ca="1">IFERROR(IF(VLOOKUP(EX$1,$A$7:$C$26,3,0),IF(ISNUMBER(EO97),SUMIFS('Stats Coachs'!$F$3:$F$29,'Stats Coachs'!$C$3:$C$29,VLOOKUP(EX$1,$A$7:$B$26,2,0)),""),""),"")</f>
        <v/>
      </c>
      <c r="EY97" s="83" t="str">
        <f t="shared" ca="1" si="360"/>
        <v/>
      </c>
      <c r="EZ97" s="83" t="str">
        <f t="shared" ca="1" si="360"/>
        <v/>
      </c>
      <c r="FA97" s="83" t="str">
        <f t="shared" ca="1" si="360"/>
        <v/>
      </c>
      <c r="FB97" s="83" t="str">
        <f t="shared" ca="1" si="360"/>
        <v/>
      </c>
      <c r="FC97" s="83" t="str">
        <f t="shared" ca="1" si="360"/>
        <v/>
      </c>
      <c r="FD97" s="83" t="str">
        <f t="shared" ca="1" si="360"/>
        <v/>
      </c>
      <c r="FE97" s="83" t="str">
        <f t="shared" ca="1" si="360"/>
        <v/>
      </c>
      <c r="FF97" s="83" t="str">
        <f t="shared" ca="1" si="360"/>
        <v/>
      </c>
      <c r="FG97" s="83" t="str">
        <f t="shared" ca="1" si="360"/>
        <v/>
      </c>
      <c r="FH97" s="126" t="str">
        <f ca="1">IFERROR(IF(VLOOKUP(FH$1,$A$7:$C$26,3,0),IF(ISNUMBER(EY97),SUMIFS('Stats Coachs'!$F$3:$F$29,'Stats Coachs'!$C$3:$C$29,VLOOKUP(FH$1,$A$7:$B$26,2,0)),""),""),"")</f>
        <v/>
      </c>
      <c r="FI97" s="83" t="str">
        <f t="shared" ca="1" si="361"/>
        <v/>
      </c>
      <c r="FJ97" s="83" t="str">
        <f t="shared" ca="1" si="361"/>
        <v/>
      </c>
      <c r="FK97" s="83" t="str">
        <f t="shared" ca="1" si="361"/>
        <v/>
      </c>
      <c r="FL97" s="83" t="str">
        <f t="shared" ca="1" si="361"/>
        <v/>
      </c>
      <c r="FM97" s="83" t="str">
        <f t="shared" ca="1" si="361"/>
        <v/>
      </c>
      <c r="FN97" s="83" t="str">
        <f t="shared" ca="1" si="361"/>
        <v/>
      </c>
      <c r="FO97" s="83" t="str">
        <f t="shared" ca="1" si="361"/>
        <v/>
      </c>
      <c r="FP97" s="83" t="str">
        <f t="shared" ca="1" si="361"/>
        <v/>
      </c>
      <c r="FQ97" s="83" t="str">
        <f t="shared" ca="1" si="361"/>
        <v/>
      </c>
      <c r="FR97" s="126" t="str">
        <f ca="1">IFERROR(IF(VLOOKUP(FR$1,$A$7:$C$26,3,0),IF(ISNUMBER(FI97),SUMIFS('Stats Coachs'!$F$3:$F$29,'Stats Coachs'!$C$3:$C$29,VLOOKUP(FR$1,$A$7:$B$26,2,0)),""),""),"")</f>
        <v/>
      </c>
      <c r="FS97" s="83" t="str">
        <f t="shared" ca="1" si="362"/>
        <v/>
      </c>
      <c r="FT97" s="83" t="str">
        <f t="shared" ca="1" si="362"/>
        <v/>
      </c>
      <c r="FU97" s="83" t="str">
        <f t="shared" ca="1" si="362"/>
        <v/>
      </c>
      <c r="FV97" s="83" t="str">
        <f t="shared" ca="1" si="362"/>
        <v/>
      </c>
      <c r="FW97" s="83" t="str">
        <f t="shared" ca="1" si="362"/>
        <v/>
      </c>
      <c r="FX97" s="83" t="str">
        <f t="shared" ca="1" si="362"/>
        <v/>
      </c>
      <c r="FY97" s="83" t="str">
        <f t="shared" ca="1" si="362"/>
        <v/>
      </c>
      <c r="FZ97" s="83" t="str">
        <f t="shared" ca="1" si="362"/>
        <v/>
      </c>
      <c r="GA97" s="83" t="str">
        <f t="shared" ca="1" si="362"/>
        <v/>
      </c>
      <c r="GB97" s="126" t="str">
        <f ca="1">IFERROR(IF(VLOOKUP(GB$1,$A$7:$C$26,3,0),IF(ISNUMBER(FS97),SUMIFS('Stats Coachs'!$F$3:$F$29,'Stats Coachs'!$C$3:$C$29,VLOOKUP(GB$1,$A$7:$B$26,2,0)),""),""),"")</f>
        <v/>
      </c>
      <c r="GC97" s="83" t="str">
        <f t="shared" ca="1" si="363"/>
        <v/>
      </c>
      <c r="GD97" s="83" t="str">
        <f t="shared" ca="1" si="363"/>
        <v/>
      </c>
      <c r="GE97" s="83" t="str">
        <f t="shared" ca="1" si="363"/>
        <v/>
      </c>
      <c r="GF97" s="83" t="str">
        <f t="shared" ca="1" si="363"/>
        <v/>
      </c>
      <c r="GG97" s="83" t="str">
        <f t="shared" ca="1" si="363"/>
        <v/>
      </c>
      <c r="GH97" s="83" t="str">
        <f t="shared" ca="1" si="363"/>
        <v/>
      </c>
      <c r="GI97" s="83" t="str">
        <f t="shared" ca="1" si="363"/>
        <v/>
      </c>
      <c r="GJ97" s="83" t="str">
        <f t="shared" ca="1" si="363"/>
        <v/>
      </c>
      <c r="GK97" s="83" t="str">
        <f t="shared" ca="1" si="363"/>
        <v/>
      </c>
      <c r="GL97" s="126" t="str">
        <f ca="1">IFERROR(IF(VLOOKUP(GL$1,$A$7:$C$26,3,0),IF(ISNUMBER(GC97),SUMIFS('Stats Coachs'!$F$3:$F$29,'Stats Coachs'!$C$3:$C$29,VLOOKUP(GL$1,$A$7:$B$26,2,0)),""),""),"")</f>
        <v/>
      </c>
      <c r="GM97" s="83" t="str">
        <f t="shared" ca="1" si="364"/>
        <v/>
      </c>
      <c r="GN97" s="83" t="str">
        <f t="shared" ca="1" si="364"/>
        <v/>
      </c>
      <c r="GO97" s="83" t="str">
        <f t="shared" ca="1" si="364"/>
        <v/>
      </c>
      <c r="GP97" s="83" t="str">
        <f t="shared" ca="1" si="364"/>
        <v/>
      </c>
      <c r="GQ97" s="83" t="str">
        <f t="shared" ca="1" si="364"/>
        <v/>
      </c>
      <c r="GR97" s="83" t="str">
        <f t="shared" ca="1" si="364"/>
        <v/>
      </c>
      <c r="GS97" s="83" t="str">
        <f t="shared" ca="1" si="364"/>
        <v/>
      </c>
      <c r="GT97" s="83" t="str">
        <f t="shared" ca="1" si="364"/>
        <v/>
      </c>
      <c r="GU97" s="83" t="str">
        <f t="shared" ca="1" si="364"/>
        <v/>
      </c>
      <c r="GV97" s="126" t="str">
        <f ca="1">IFERROR(IF(VLOOKUP(GV$1,$A$7:$C$26,3,0),IF(ISNUMBER(GM97),SUMIFS('Stats Coachs'!$F$3:$F$29,'Stats Coachs'!$C$3:$C$29,VLOOKUP(GV$1,$A$7:$B$26,2,0)),""),""),"")</f>
        <v/>
      </c>
      <c r="GW97" s="83" t="str">
        <f t="shared" ca="1" si="365"/>
        <v/>
      </c>
      <c r="GX97" s="83" t="str">
        <f t="shared" ca="1" si="365"/>
        <v/>
      </c>
      <c r="GY97" s="83" t="str">
        <f t="shared" ca="1" si="365"/>
        <v/>
      </c>
      <c r="GZ97" s="83" t="str">
        <f t="shared" ca="1" si="365"/>
        <v/>
      </c>
      <c r="HA97" s="83" t="str">
        <f t="shared" ca="1" si="365"/>
        <v/>
      </c>
      <c r="HB97" s="83" t="str">
        <f t="shared" ca="1" si="365"/>
        <v/>
      </c>
      <c r="HC97" s="83" t="str">
        <f t="shared" ca="1" si="365"/>
        <v/>
      </c>
      <c r="HD97" s="83" t="str">
        <f t="shared" ca="1" si="365"/>
        <v/>
      </c>
      <c r="HE97" s="83" t="str">
        <f t="shared" ca="1" si="365"/>
        <v/>
      </c>
      <c r="HF97" s="126" t="str">
        <f ca="1">IFERROR(IF(VLOOKUP(HF$1,$A$7:$C$26,3,0),IF(ISNUMBER(GW97),SUMIFS('Stats Coachs'!$F$3:$F$29,'Stats Coachs'!$C$3:$C$29,VLOOKUP(HF$1,$A$7:$B$26,2,0)),""),""),"")</f>
        <v/>
      </c>
      <c r="HG97" s="83" t="str">
        <f t="shared" ca="1" si="366"/>
        <v/>
      </c>
      <c r="HH97" s="83" t="str">
        <f t="shared" ca="1" si="366"/>
        <v/>
      </c>
      <c r="HI97" s="83" t="str">
        <f t="shared" ca="1" si="366"/>
        <v/>
      </c>
      <c r="HJ97" s="83" t="str">
        <f t="shared" ca="1" si="366"/>
        <v/>
      </c>
      <c r="HK97" s="83" t="str">
        <f t="shared" ca="1" si="366"/>
        <v/>
      </c>
      <c r="HL97" s="83" t="str">
        <f t="shared" ca="1" si="366"/>
        <v/>
      </c>
      <c r="HM97" s="83" t="str">
        <f t="shared" ca="1" si="366"/>
        <v/>
      </c>
      <c r="HN97" s="83" t="str">
        <f t="shared" ca="1" si="366"/>
        <v/>
      </c>
      <c r="HO97" s="83" t="str">
        <f t="shared" ca="1" si="366"/>
        <v/>
      </c>
      <c r="HP97" s="126" t="str">
        <f ca="1">IFERROR(IF(VLOOKUP(HP$1,$A$7:$C$26,3,0),IF(ISNUMBER(HG97),SUMIFS('Stats Coachs'!$F$3:$F$29,'Stats Coachs'!$C$3:$C$29,VLOOKUP(HP$1,$A$7:$B$26,2,0)),""),""),"")</f>
        <v/>
      </c>
      <c r="HQ97" s="83" t="str">
        <f t="shared" ca="1" si="367"/>
        <v/>
      </c>
      <c r="HR97" s="83" t="str">
        <f t="shared" ca="1" si="367"/>
        <v/>
      </c>
      <c r="HS97" s="83" t="str">
        <f t="shared" ca="1" si="367"/>
        <v/>
      </c>
      <c r="HT97" s="83" t="str">
        <f t="shared" ca="1" si="367"/>
        <v/>
      </c>
      <c r="HU97" s="83" t="str">
        <f t="shared" ca="1" si="367"/>
        <v/>
      </c>
      <c r="HV97" s="83" t="str">
        <f t="shared" ca="1" si="367"/>
        <v/>
      </c>
      <c r="HW97" s="83" t="str">
        <f t="shared" ca="1" si="367"/>
        <v/>
      </c>
      <c r="HX97" s="83" t="str">
        <f t="shared" ca="1" si="367"/>
        <v/>
      </c>
      <c r="HY97" s="83" t="str">
        <f t="shared" ca="1" si="367"/>
        <v/>
      </c>
      <c r="HZ97" s="126" t="str">
        <f ca="1">IFERROR(IF(VLOOKUP(HZ$1,$A$7:$C$26,3,0),IF(ISNUMBER(HQ97),SUMIFS('Stats Coachs'!$F$3:$F$29,'Stats Coachs'!$C$3:$C$29,VLOOKUP(HZ$1,$A$7:$B$26,2,0)),""),""),"")</f>
        <v/>
      </c>
      <c r="IA97" s="83" t="str">
        <f t="shared" ca="1" si="368"/>
        <v/>
      </c>
      <c r="IB97" s="83" t="str">
        <f t="shared" ca="1" si="368"/>
        <v/>
      </c>
      <c r="IC97" s="83" t="str">
        <f t="shared" ca="1" si="368"/>
        <v/>
      </c>
      <c r="ID97" s="83" t="str">
        <f t="shared" ca="1" si="368"/>
        <v/>
      </c>
      <c r="IE97" s="83" t="str">
        <f t="shared" ca="1" si="368"/>
        <v/>
      </c>
      <c r="IF97" s="83" t="str">
        <f t="shared" ca="1" si="368"/>
        <v/>
      </c>
      <c r="IG97" s="83" t="str">
        <f t="shared" ca="1" si="368"/>
        <v/>
      </c>
      <c r="IH97" s="83" t="str">
        <f t="shared" ca="1" si="368"/>
        <v/>
      </c>
      <c r="II97" s="83" t="str">
        <f t="shared" ca="1" si="368"/>
        <v/>
      </c>
      <c r="IJ97" s="126" t="str">
        <f ca="1">IFERROR(IF(VLOOKUP(IJ$1,$A$7:$C$26,3,0),IF(ISNUMBER(IA97),SUMIFS('Stats Coachs'!$F$3:$F$29,'Stats Coachs'!$C$3:$C$29,VLOOKUP(IJ$1,$A$7:$B$26,2,0)),""),""),"")</f>
        <v/>
      </c>
    </row>
    <row r="98" spans="5:244" x14ac:dyDescent="0.2">
      <c r="E98" s="120">
        <v>95</v>
      </c>
      <c r="F98" s="86" t="str">
        <f ca="1">IFERROR(VLOOKUP($E98,$T$4:$AE$98,F$2,0),"")</f>
        <v>Niels</v>
      </c>
      <c r="G98" s="83">
        <f t="shared" ca="1" si="371"/>
        <v>1</v>
      </c>
      <c r="H98" s="83">
        <f t="shared" ca="1" si="371"/>
        <v>1</v>
      </c>
      <c r="I98" s="83">
        <f t="shared" ca="1" si="371"/>
        <v>0</v>
      </c>
      <c r="J98" s="117">
        <f t="shared" ca="1" si="371"/>
        <v>70</v>
      </c>
      <c r="K98" s="87">
        <f ca="1">IFERROR(ROUND(VLOOKUP($E98,$T$4:$AE$98,K$2,0)*2,0)/2,"")</f>
        <v>70</v>
      </c>
      <c r="L98" s="83">
        <f t="shared" ca="1" si="372"/>
        <v>1</v>
      </c>
      <c r="M98" s="83">
        <f t="shared" ca="1" si="372"/>
        <v>0</v>
      </c>
      <c r="N98" s="83">
        <f t="shared" ca="1" si="372"/>
        <v>0</v>
      </c>
      <c r="O98" s="83">
        <f t="shared" ca="1" si="372"/>
        <v>0</v>
      </c>
      <c r="P98" s="114">
        <f ca="1">IFERROR(VLOOKUP($E98,$T$4:$AF$98,P$2,0),"")</f>
        <v>2.2883295194508009E-3</v>
      </c>
      <c r="Q98" s="83">
        <f ca="1">IFERROR(VLOOKUP($E98,$T$4:$AG$98,Q$2,0),"")</f>
        <v>1</v>
      </c>
      <c r="R98" s="114">
        <f ca="1">IFERROR(VLOOKUP($E98,$T$4:$AH$98,G$2,0)/VLOOKUP($E98,$T$4:$AH$98,R$2,0),"")</f>
        <v>0.2</v>
      </c>
      <c r="T98" s="88">
        <f ca="1">RANK(V98,$V$4:$V$98,0)+COUNTIFS($V$4:$V98,V98)-1</f>
        <v>94</v>
      </c>
      <c r="U98" s="84" t="str">
        <f>Listes!X98</f>
        <v>Zif</v>
      </c>
      <c r="V98" s="89" cm="1">
        <f t="array" aca="1" ref="V98" ca="1">INDEX($W98:$AG98,$C$2)</f>
        <v>2</v>
      </c>
      <c r="W98" s="83">
        <f t="shared" ca="1" si="321"/>
        <v>2</v>
      </c>
      <c r="X98" s="83">
        <f t="shared" ca="1" si="321"/>
        <v>2</v>
      </c>
      <c r="Y98" s="83">
        <f t="shared" ca="1" si="321"/>
        <v>0</v>
      </c>
      <c r="Z98" s="83">
        <f t="shared" ca="1" si="321"/>
        <v>180</v>
      </c>
      <c r="AA98" s="90">
        <f t="shared" ca="1" si="370"/>
        <v>90</v>
      </c>
      <c r="AB98" s="83">
        <f t="shared" ca="1" si="322"/>
        <v>0</v>
      </c>
      <c r="AC98" s="83">
        <f t="shared" ca="1" si="322"/>
        <v>0</v>
      </c>
      <c r="AD98" s="83">
        <f t="shared" ca="1" si="322"/>
        <v>0</v>
      </c>
      <c r="AE98" s="83">
        <f t="shared" ca="1" si="322"/>
        <v>0</v>
      </c>
      <c r="AF98" s="116">
        <f t="shared" ca="1" si="314"/>
        <v>4.5766590389016018E-3</v>
      </c>
      <c r="AG98" s="85">
        <f t="shared" ca="1" si="323"/>
        <v>1</v>
      </c>
      <c r="AH98" s="126">
        <f t="shared" ca="1" si="324"/>
        <v>18</v>
      </c>
      <c r="AI98" s="83" t="str">
        <f t="shared" ca="1" si="348"/>
        <v/>
      </c>
      <c r="AJ98" s="83" t="str">
        <f t="shared" ca="1" si="348"/>
        <v/>
      </c>
      <c r="AK98" s="83" t="str">
        <f t="shared" ca="1" si="348"/>
        <v/>
      </c>
      <c r="AL98" s="83" t="str">
        <f t="shared" ca="1" si="348"/>
        <v/>
      </c>
      <c r="AM98" s="83" t="str">
        <f t="shared" ca="1" si="348"/>
        <v/>
      </c>
      <c r="AN98" s="83" t="str">
        <f t="shared" ca="1" si="348"/>
        <v/>
      </c>
      <c r="AO98" s="83" t="str">
        <f t="shared" ca="1" si="348"/>
        <v/>
      </c>
      <c r="AP98" s="83" t="str">
        <f t="shared" ca="1" si="348"/>
        <v/>
      </c>
      <c r="AQ98" s="83" t="str">
        <f t="shared" ca="1" si="348"/>
        <v/>
      </c>
      <c r="AR98" s="126" t="str">
        <f ca="1">IFERROR(IF(VLOOKUP(AR$1,$A$6:$C$26,3,0),IF(ISNUMBER(AI98),SUMIFS('Stats Coachs'!$F$2:$F$29,'Stats Coachs'!$C$2:$C$29,VLOOKUP(AR$1,$A$6:$B$26,2,0)),""),""),"")</f>
        <v/>
      </c>
      <c r="AS98" s="83" t="str">
        <f t="shared" ca="1" si="349"/>
        <v/>
      </c>
      <c r="AT98" s="83" t="str">
        <f t="shared" ca="1" si="349"/>
        <v/>
      </c>
      <c r="AU98" s="83" t="str">
        <f t="shared" ca="1" si="349"/>
        <v/>
      </c>
      <c r="AV98" s="83" t="str">
        <f t="shared" ca="1" si="349"/>
        <v/>
      </c>
      <c r="AW98" s="83" t="str">
        <f t="shared" ca="1" si="349"/>
        <v/>
      </c>
      <c r="AX98" s="83" t="str">
        <f t="shared" ca="1" si="349"/>
        <v/>
      </c>
      <c r="AY98" s="83" t="str">
        <f t="shared" ca="1" si="349"/>
        <v/>
      </c>
      <c r="AZ98" s="83" t="str">
        <f t="shared" ca="1" si="349"/>
        <v/>
      </c>
      <c r="BA98" s="83" t="str">
        <f t="shared" ca="1" si="349"/>
        <v/>
      </c>
      <c r="BB98" s="126" t="str">
        <f ca="1">IFERROR(IF(VLOOKUP(BB$1,$A$7:$C$26,3,0),IF(ISNUMBER(AS98),SUMIFS('Stats Coachs'!$F$3:$F$29,'Stats Coachs'!$C$3:$C$29,VLOOKUP(BB$1,$A$7:$B$26,2,0)),""),""),"")</f>
        <v/>
      </c>
      <c r="BC98" s="83" t="str">
        <f t="shared" ca="1" si="350"/>
        <v/>
      </c>
      <c r="BD98" s="83" t="str">
        <f t="shared" ca="1" si="350"/>
        <v/>
      </c>
      <c r="BE98" s="83" t="str">
        <f t="shared" ca="1" si="350"/>
        <v/>
      </c>
      <c r="BF98" s="83" t="str">
        <f t="shared" ca="1" si="350"/>
        <v/>
      </c>
      <c r="BG98" s="83" t="str">
        <f t="shared" ca="1" si="350"/>
        <v/>
      </c>
      <c r="BH98" s="83" t="str">
        <f t="shared" ca="1" si="350"/>
        <v/>
      </c>
      <c r="BI98" s="83" t="str">
        <f t="shared" ca="1" si="350"/>
        <v/>
      </c>
      <c r="BJ98" s="83" t="str">
        <f t="shared" ca="1" si="350"/>
        <v/>
      </c>
      <c r="BK98" s="83" t="str">
        <f t="shared" ca="1" si="350"/>
        <v/>
      </c>
      <c r="BL98" s="83" t="str">
        <f ca="1">IFERROR(IF(VLOOKUP(BL$1,$A$7:$C$26,3,0),VLOOKUP($U98,INDIRECT("'"&amp;SUBSTITUTE(VLOOKUP(BL$1,$A$7:$C$26,2,0),"Saison","Stats",1)&amp;"'!$A:$J"),BL$2,0),""),"")</f>
        <v/>
      </c>
      <c r="BM98" s="83"/>
      <c r="BN98" s="83"/>
      <c r="BO98" s="83"/>
      <c r="BP98" s="83"/>
      <c r="BQ98" s="83"/>
      <c r="BR98" s="83"/>
      <c r="BS98" s="83"/>
      <c r="BT98" s="83"/>
      <c r="BU98" s="83"/>
      <c r="BV98" s="126"/>
      <c r="BW98" s="83"/>
      <c r="BX98" s="83"/>
      <c r="BY98" s="83"/>
      <c r="BZ98" s="83"/>
      <c r="CA98" s="83"/>
      <c r="CB98" s="83"/>
      <c r="CC98" s="83"/>
      <c r="CD98" s="83"/>
      <c r="CE98" s="83"/>
      <c r="CF98" s="126"/>
      <c r="CG98" s="83"/>
      <c r="CH98" s="83"/>
      <c r="CI98" s="83"/>
      <c r="CJ98" s="83"/>
      <c r="CK98" s="83"/>
      <c r="CL98" s="83"/>
      <c r="CM98" s="83"/>
      <c r="CN98" s="83"/>
      <c r="CO98" s="83"/>
      <c r="CP98" s="126"/>
      <c r="CQ98" s="83"/>
      <c r="CR98" s="83"/>
      <c r="CS98" s="83"/>
      <c r="CT98" s="83"/>
      <c r="CU98" s="83"/>
      <c r="CV98" s="83"/>
      <c r="CW98" s="83"/>
      <c r="CX98" s="83"/>
      <c r="CY98" s="83"/>
      <c r="CZ98" s="126"/>
      <c r="DA98" s="83"/>
      <c r="DB98" s="83"/>
      <c r="DC98" s="83"/>
      <c r="DD98" s="83"/>
      <c r="DE98" s="83"/>
      <c r="DF98" s="83"/>
      <c r="DG98" s="83"/>
      <c r="DH98" s="83"/>
      <c r="DI98" s="83"/>
      <c r="DJ98" s="126"/>
      <c r="DK98" s="83"/>
      <c r="DL98" s="83"/>
      <c r="DM98" s="83"/>
      <c r="DN98" s="83"/>
      <c r="DO98" s="83"/>
      <c r="DP98" s="83"/>
      <c r="DQ98" s="83"/>
      <c r="DR98" s="83"/>
      <c r="DS98" s="83"/>
      <c r="DT98" s="126"/>
      <c r="DU98" s="83"/>
      <c r="DV98" s="83"/>
      <c r="DW98" s="83"/>
      <c r="DX98" s="83"/>
      <c r="DY98" s="83"/>
      <c r="DZ98" s="83"/>
      <c r="EA98" s="83"/>
      <c r="EB98" s="83"/>
      <c r="EC98" s="83"/>
      <c r="ED98" s="126"/>
      <c r="EE98" s="83"/>
      <c r="EF98" s="83"/>
      <c r="EG98" s="83"/>
      <c r="EH98" s="83"/>
      <c r="EI98" s="83"/>
      <c r="EJ98" s="83"/>
      <c r="EK98" s="83"/>
      <c r="EL98" s="83"/>
      <c r="EM98" s="83"/>
      <c r="EN98" s="126"/>
      <c r="EO98" s="83"/>
      <c r="EP98" s="83"/>
      <c r="EQ98" s="83"/>
      <c r="ER98" s="83"/>
      <c r="ES98" s="83"/>
      <c r="ET98" s="83"/>
      <c r="EU98" s="83"/>
      <c r="EV98" s="83"/>
      <c r="EW98" s="83"/>
      <c r="EX98" s="126"/>
      <c r="EY98" s="83"/>
      <c r="EZ98" s="83"/>
      <c r="FA98" s="83"/>
      <c r="FB98" s="83"/>
      <c r="FC98" s="83"/>
      <c r="FD98" s="83"/>
      <c r="FE98" s="83"/>
      <c r="FF98" s="83"/>
      <c r="FG98" s="83"/>
      <c r="FH98" s="126"/>
      <c r="FI98" s="83"/>
      <c r="FJ98" s="83"/>
      <c r="FK98" s="83"/>
      <c r="FL98" s="83"/>
      <c r="FM98" s="83"/>
      <c r="FN98" s="83"/>
      <c r="FO98" s="83"/>
      <c r="FP98" s="83"/>
      <c r="FQ98" s="83"/>
      <c r="FR98" s="126"/>
      <c r="FS98" s="83"/>
      <c r="FT98" s="83"/>
      <c r="FU98" s="83"/>
      <c r="FV98" s="83"/>
      <c r="FW98" s="83"/>
      <c r="FX98" s="83"/>
      <c r="FY98" s="83"/>
      <c r="FZ98" s="83"/>
      <c r="GA98" s="83"/>
      <c r="GB98" s="126"/>
      <c r="GC98" s="83"/>
      <c r="GD98" s="83"/>
      <c r="GE98" s="83"/>
      <c r="GF98" s="83"/>
      <c r="GG98" s="83"/>
      <c r="GH98" s="83"/>
      <c r="GI98" s="83"/>
      <c r="GJ98" s="83"/>
      <c r="GK98" s="83"/>
      <c r="GL98" s="126"/>
      <c r="GM98" s="83"/>
      <c r="GN98" s="83"/>
      <c r="GO98" s="83"/>
      <c r="GP98" s="83"/>
      <c r="GQ98" s="83"/>
      <c r="GR98" s="83"/>
      <c r="GS98" s="83"/>
      <c r="GT98" s="83"/>
      <c r="GU98" s="83"/>
      <c r="GV98" s="126"/>
      <c r="GW98" s="83"/>
      <c r="GX98" s="83"/>
      <c r="GY98" s="83"/>
      <c r="GZ98" s="83"/>
      <c r="HA98" s="83"/>
      <c r="HB98" s="83"/>
      <c r="HC98" s="83"/>
      <c r="HD98" s="83"/>
      <c r="HE98" s="83"/>
      <c r="HF98" s="126"/>
      <c r="HG98" s="83"/>
      <c r="HH98" s="83"/>
      <c r="HI98" s="83"/>
      <c r="HJ98" s="83"/>
      <c r="HK98" s="83"/>
      <c r="HL98" s="83"/>
      <c r="HM98" s="83"/>
      <c r="HN98" s="83"/>
      <c r="HO98" s="83"/>
      <c r="HP98" s="126"/>
      <c r="HQ98" s="83"/>
      <c r="HR98" s="83"/>
      <c r="HS98" s="83"/>
      <c r="HT98" s="83"/>
      <c r="HU98" s="83"/>
      <c r="HV98" s="83"/>
      <c r="HW98" s="83"/>
      <c r="HX98" s="83"/>
      <c r="HY98" s="83"/>
      <c r="HZ98" s="126"/>
      <c r="IA98" s="83">
        <f t="shared" ca="1" si="368"/>
        <v>2</v>
      </c>
      <c r="IB98" s="83">
        <f t="shared" ca="1" si="368"/>
        <v>2</v>
      </c>
      <c r="IC98" s="83">
        <f t="shared" ca="1" si="368"/>
        <v>0</v>
      </c>
      <c r="ID98" s="83">
        <f t="shared" ca="1" si="368"/>
        <v>180</v>
      </c>
      <c r="IE98" s="83">
        <f t="shared" ca="1" si="368"/>
        <v>90</v>
      </c>
      <c r="IF98" s="83">
        <f t="shared" ca="1" si="368"/>
        <v>0</v>
      </c>
      <c r="IG98" s="83">
        <f t="shared" ca="1" si="368"/>
        <v>0</v>
      </c>
      <c r="IH98" s="83">
        <f t="shared" ca="1" si="368"/>
        <v>0</v>
      </c>
      <c r="II98" s="83">
        <f t="shared" ca="1" si="368"/>
        <v>0</v>
      </c>
      <c r="IJ98" s="126">
        <f ca="1">IFERROR(IF(VLOOKUP(IJ$1,$A$7:$C$26,3,0),IF(ISNUMBER(IA98),SUMIFS('Stats Coachs'!$F$3:$F$29,'Stats Coachs'!$C$3:$C$29,VLOOKUP(IJ$1,$A$7:$B$26,2,0)),""),""),"")</f>
        <v>18</v>
      </c>
    </row>
    <row r="99" spans="5:244" x14ac:dyDescent="0.2">
      <c r="T99" s="88"/>
      <c r="V99" s="89"/>
      <c r="W99" s="83"/>
      <c r="X99" s="83"/>
      <c r="Y99" s="83"/>
      <c r="Z99" s="83"/>
      <c r="AA99" s="181"/>
      <c r="AB99" s="83"/>
      <c r="AC99" s="83"/>
      <c r="AD99" s="83"/>
      <c r="AE99" s="83"/>
      <c r="AF99" s="116"/>
      <c r="AG99" s="85"/>
      <c r="AH99" s="126"/>
      <c r="AI99" s="83"/>
      <c r="AJ99" s="83"/>
      <c r="AK99" s="83"/>
      <c r="AL99" s="83"/>
      <c r="AM99" s="83"/>
      <c r="AN99" s="83"/>
      <c r="AO99" s="83"/>
      <c r="AP99" s="83"/>
      <c r="AQ99" s="83"/>
      <c r="AR99" s="126"/>
      <c r="AS99" s="83"/>
      <c r="AT99" s="83"/>
      <c r="AU99" s="83"/>
      <c r="AV99" s="83"/>
      <c r="AW99" s="83"/>
      <c r="AX99" s="83"/>
      <c r="AY99" s="83"/>
      <c r="AZ99" s="83"/>
      <c r="BA99" s="83"/>
      <c r="BB99" s="126"/>
      <c r="BC99" s="83"/>
      <c r="BD99" s="83"/>
      <c r="BE99" s="83"/>
      <c r="BF99" s="83"/>
      <c r="BG99" s="83"/>
      <c r="BH99" s="83"/>
      <c r="BI99" s="83"/>
      <c r="BJ99" s="83"/>
      <c r="BK99" s="83"/>
      <c r="BL99" s="126"/>
      <c r="BM99" s="83"/>
      <c r="BN99" s="83"/>
      <c r="BO99" s="83"/>
      <c r="BP99" s="83"/>
      <c r="BQ99" s="83"/>
      <c r="BR99" s="83"/>
      <c r="BS99" s="83"/>
      <c r="BT99" s="83"/>
      <c r="BU99" s="83"/>
      <c r="BV99" s="126"/>
      <c r="BW99" s="83"/>
      <c r="BX99" s="83"/>
      <c r="BY99" s="83"/>
      <c r="BZ99" s="83"/>
      <c r="CA99" s="83"/>
      <c r="CB99" s="83"/>
      <c r="CC99" s="83"/>
      <c r="CD99" s="83"/>
      <c r="CE99" s="83"/>
      <c r="CF99" s="126"/>
      <c r="CG99" s="83"/>
      <c r="CH99" s="83"/>
      <c r="CI99" s="83"/>
      <c r="CJ99" s="83"/>
      <c r="CK99" s="83"/>
      <c r="CL99" s="83"/>
      <c r="CM99" s="83"/>
      <c r="CN99" s="83"/>
      <c r="CO99" s="83"/>
      <c r="CP99" s="126"/>
      <c r="CQ99" s="83"/>
      <c r="CR99" s="83"/>
      <c r="CS99" s="83"/>
      <c r="CT99" s="83"/>
      <c r="CU99" s="83"/>
      <c r="CV99" s="83"/>
      <c r="CW99" s="83"/>
      <c r="CX99" s="83"/>
      <c r="CY99" s="83"/>
      <c r="CZ99" s="126"/>
      <c r="DA99" s="83"/>
      <c r="DB99" s="83"/>
      <c r="DC99" s="83"/>
      <c r="DD99" s="83"/>
      <c r="DE99" s="83"/>
      <c r="DF99" s="83"/>
      <c r="DG99" s="83"/>
      <c r="DH99" s="83"/>
      <c r="DI99" s="83"/>
      <c r="DJ99" s="126"/>
      <c r="DK99" s="83"/>
      <c r="DL99" s="83"/>
      <c r="DM99" s="83"/>
      <c r="DN99" s="83"/>
      <c r="DO99" s="83"/>
      <c r="DP99" s="83"/>
      <c r="DQ99" s="83"/>
      <c r="DR99" s="83"/>
      <c r="DS99" s="83"/>
      <c r="DT99" s="126"/>
      <c r="DU99" s="83"/>
      <c r="DV99" s="83"/>
      <c r="DW99" s="83"/>
      <c r="DX99" s="83"/>
      <c r="DY99" s="83"/>
      <c r="DZ99" s="83"/>
      <c r="EA99" s="83"/>
      <c r="EB99" s="83"/>
      <c r="EC99" s="83"/>
      <c r="ED99" s="126"/>
      <c r="EE99" s="83"/>
      <c r="EF99" s="83"/>
      <c r="EG99" s="83"/>
      <c r="EH99" s="83"/>
      <c r="EI99" s="83"/>
      <c r="EJ99" s="83"/>
      <c r="EK99" s="83"/>
      <c r="EL99" s="83"/>
      <c r="EM99" s="83"/>
      <c r="EN99" s="126"/>
      <c r="EO99" s="83"/>
      <c r="EP99" s="83"/>
      <c r="EQ99" s="83"/>
      <c r="ER99" s="83"/>
      <c r="ES99" s="83"/>
      <c r="ET99" s="83"/>
      <c r="EU99" s="83"/>
      <c r="EV99" s="83"/>
      <c r="EW99" s="83"/>
      <c r="EX99" s="126"/>
      <c r="EY99" s="83"/>
      <c r="EZ99" s="83"/>
      <c r="FA99" s="83"/>
      <c r="FB99" s="83"/>
      <c r="FC99" s="83"/>
      <c r="FD99" s="83"/>
      <c r="FE99" s="83"/>
      <c r="FF99" s="83"/>
      <c r="FG99" s="83"/>
      <c r="FH99" s="126"/>
      <c r="FI99" s="83"/>
      <c r="FJ99" s="83"/>
      <c r="FK99" s="83"/>
      <c r="FL99" s="83"/>
      <c r="FM99" s="83"/>
      <c r="FN99" s="83"/>
      <c r="FO99" s="83"/>
      <c r="FP99" s="83"/>
      <c r="FQ99" s="83"/>
      <c r="FR99" s="126"/>
      <c r="FS99" s="83"/>
      <c r="FT99" s="83"/>
      <c r="FU99" s="83"/>
      <c r="FV99" s="83"/>
      <c r="FW99" s="83"/>
      <c r="FX99" s="83"/>
      <c r="FY99" s="83"/>
      <c r="FZ99" s="83"/>
      <c r="GA99" s="83"/>
      <c r="GB99" s="126"/>
      <c r="GC99" s="83"/>
      <c r="GD99" s="83"/>
      <c r="GE99" s="83"/>
      <c r="GF99" s="83"/>
      <c r="GG99" s="83"/>
      <c r="GH99" s="83"/>
      <c r="GI99" s="83"/>
      <c r="GJ99" s="83"/>
      <c r="GK99" s="83"/>
      <c r="GL99" s="126"/>
      <c r="GM99" s="83"/>
      <c r="GN99" s="83"/>
      <c r="GO99" s="83"/>
      <c r="GP99" s="83"/>
      <c r="GQ99" s="83"/>
      <c r="GR99" s="83"/>
      <c r="GS99" s="83"/>
      <c r="GT99" s="83"/>
      <c r="GU99" s="83"/>
      <c r="GV99" s="126"/>
      <c r="GW99" s="83"/>
      <c r="GX99" s="83"/>
      <c r="GY99" s="83"/>
      <c r="GZ99" s="83"/>
      <c r="HA99" s="83"/>
      <c r="HB99" s="83"/>
      <c r="HC99" s="83"/>
      <c r="HD99" s="83"/>
      <c r="HE99" s="83"/>
      <c r="HF99" s="126"/>
      <c r="HG99" s="83"/>
      <c r="HH99" s="83"/>
      <c r="HI99" s="83"/>
      <c r="HJ99" s="83"/>
      <c r="HK99" s="83"/>
      <c r="HL99" s="83"/>
      <c r="HM99" s="83"/>
      <c r="HN99" s="83"/>
      <c r="HO99" s="83"/>
      <c r="HP99" s="126"/>
      <c r="HQ99" s="83"/>
      <c r="HR99" s="83"/>
      <c r="HS99" s="83"/>
      <c r="HT99" s="83"/>
      <c r="HU99" s="83"/>
      <c r="HV99" s="83"/>
      <c r="HW99" s="83"/>
      <c r="HX99" s="83"/>
      <c r="HY99" s="83"/>
      <c r="HZ99" s="126"/>
      <c r="IA99" s="83"/>
      <c r="IB99" s="83"/>
      <c r="IC99" s="83"/>
      <c r="ID99" s="83"/>
      <c r="IE99" s="83"/>
      <c r="IF99" s="83"/>
      <c r="IG99" s="83"/>
      <c r="IH99" s="83"/>
      <c r="II99" s="83"/>
      <c r="IJ99" s="126"/>
    </row>
    <row r="100" spans="5:244" x14ac:dyDescent="0.2">
      <c r="E100" s="83">
        <v>96</v>
      </c>
      <c r="F100" s="86" t="str">
        <f t="shared" ref="F100:J104" ca="1" si="373">IFERROR(VLOOKUP($E100,$T$4:$AE$94,F$2,0),"")</f>
        <v/>
      </c>
      <c r="G100" s="83" t="str">
        <f t="shared" ca="1" si="373"/>
        <v/>
      </c>
      <c r="H100" s="83" t="str">
        <f t="shared" ca="1" si="373"/>
        <v/>
      </c>
      <c r="I100" s="83" t="str">
        <f t="shared" ca="1" si="373"/>
        <v/>
      </c>
      <c r="J100" s="117" t="str">
        <f t="shared" ca="1" si="373"/>
        <v/>
      </c>
      <c r="K100" s="87" t="str">
        <f t="shared" ref="K100:K104" ca="1" si="374">IFERROR(ROUND(VLOOKUP($E100,$T$4:$AE$94,K$2,0)*2,0)/2,"")</f>
        <v/>
      </c>
      <c r="L100" s="83" t="str">
        <f t="shared" ref="L100:O104" ca="1" si="375">IFERROR(VLOOKUP($E100,$T$4:$AE$94,L$2,0),"")</f>
        <v/>
      </c>
      <c r="M100" s="83" t="str">
        <f t="shared" ca="1" si="375"/>
        <v/>
      </c>
      <c r="N100" s="83" t="str">
        <f t="shared" ca="1" si="375"/>
        <v/>
      </c>
      <c r="O100" s="83" t="str">
        <f t="shared" ca="1" si="375"/>
        <v/>
      </c>
      <c r="P100" s="114" t="str">
        <f t="shared" ref="P100:P104" ca="1" si="376">IFERROR(VLOOKUP($E100,$T$4:$AF$94,P$2,0),"")</f>
        <v/>
      </c>
      <c r="Q100" s="83" t="str">
        <f t="shared" ref="Q100:Q104" ca="1" si="377">IFERROR(VLOOKUP($E100,$T$4:$AG$94,Q$2,0),"")</f>
        <v/>
      </c>
      <c r="R100" s="114" t="str">
        <f t="shared" ref="R100:R104" ca="1" si="378">IFERROR(VLOOKUP($E100,$T$4:$AH$94,G$2,0)/VLOOKUP($E100,$T$4:$AH$94,R$2,0),"")</f>
        <v/>
      </c>
      <c r="T100" s="88"/>
      <c r="V100" s="89"/>
      <c r="W100" s="83"/>
      <c r="X100" s="83"/>
      <c r="Y100" s="83"/>
      <c r="Z100" s="83"/>
      <c r="AA100" s="181"/>
      <c r="AB100" s="83"/>
      <c r="AC100" s="83"/>
      <c r="AD100" s="83"/>
      <c r="AE100" s="83"/>
      <c r="AF100" s="116"/>
      <c r="AG100" s="85"/>
      <c r="AH100" s="126"/>
      <c r="AI100" s="83"/>
      <c r="AJ100" s="83"/>
      <c r="AK100" s="83"/>
      <c r="AL100" s="83"/>
      <c r="AM100" s="83"/>
      <c r="AN100" s="83"/>
      <c r="AO100" s="83"/>
      <c r="AP100" s="83"/>
      <c r="AQ100" s="83"/>
      <c r="AR100" s="126"/>
      <c r="AS100" s="83"/>
      <c r="AT100" s="83"/>
      <c r="AU100" s="83"/>
      <c r="AV100" s="83"/>
      <c r="AW100" s="83"/>
      <c r="AX100" s="83"/>
      <c r="AY100" s="83"/>
      <c r="AZ100" s="83"/>
      <c r="BA100" s="83"/>
      <c r="BB100" s="126"/>
      <c r="BC100" s="83"/>
      <c r="BD100" s="83"/>
      <c r="BE100" s="83"/>
      <c r="BF100" s="83"/>
      <c r="BG100" s="83"/>
      <c r="BH100" s="83"/>
      <c r="BI100" s="83"/>
      <c r="BJ100" s="83"/>
      <c r="BK100" s="83"/>
      <c r="BL100" s="126"/>
      <c r="BM100" s="83"/>
      <c r="BN100" s="83"/>
      <c r="BO100" s="83"/>
      <c r="BP100" s="83"/>
      <c r="BQ100" s="83"/>
      <c r="BR100" s="83"/>
      <c r="BS100" s="83"/>
      <c r="BT100" s="83"/>
      <c r="BU100" s="83"/>
      <c r="BV100" s="126"/>
      <c r="BW100" s="83"/>
      <c r="BX100" s="83"/>
      <c r="BY100" s="83"/>
      <c r="BZ100" s="83"/>
      <c r="CA100" s="83"/>
      <c r="CB100" s="83"/>
      <c r="CC100" s="83"/>
      <c r="CD100" s="83"/>
      <c r="CE100" s="83"/>
      <c r="CF100" s="126"/>
      <c r="CG100" s="83"/>
      <c r="CH100" s="83"/>
      <c r="CI100" s="83"/>
      <c r="CJ100" s="83"/>
      <c r="CK100" s="83"/>
      <c r="CL100" s="83"/>
      <c r="CM100" s="83"/>
      <c r="CN100" s="83"/>
      <c r="CO100" s="83"/>
      <c r="CP100" s="126"/>
      <c r="CQ100" s="83"/>
      <c r="CR100" s="83"/>
      <c r="CS100" s="83"/>
      <c r="CT100" s="83"/>
      <c r="CU100" s="83"/>
      <c r="CV100" s="83"/>
      <c r="CW100" s="83"/>
      <c r="CX100" s="83"/>
      <c r="CY100" s="83"/>
      <c r="CZ100" s="126"/>
      <c r="DA100" s="83"/>
      <c r="DB100" s="83"/>
      <c r="DC100" s="83"/>
      <c r="DD100" s="83"/>
      <c r="DE100" s="83"/>
      <c r="DF100" s="83"/>
      <c r="DG100" s="83"/>
      <c r="DH100" s="83"/>
      <c r="DI100" s="83"/>
      <c r="DJ100" s="126"/>
      <c r="DK100" s="83"/>
      <c r="DL100" s="83"/>
      <c r="DM100" s="83"/>
      <c r="DN100" s="83"/>
      <c r="DO100" s="83"/>
      <c r="DP100" s="83"/>
      <c r="DQ100" s="83"/>
      <c r="DR100" s="83"/>
      <c r="DS100" s="83"/>
      <c r="DT100" s="126"/>
      <c r="DU100" s="83"/>
      <c r="DV100" s="83"/>
      <c r="DW100" s="83"/>
      <c r="DX100" s="83"/>
      <c r="DY100" s="83"/>
      <c r="DZ100" s="83"/>
      <c r="EA100" s="83"/>
      <c r="EB100" s="83"/>
      <c r="EC100" s="83"/>
      <c r="ED100" s="126"/>
      <c r="EE100" s="83"/>
      <c r="EF100" s="83"/>
      <c r="EG100" s="83"/>
      <c r="EH100" s="83"/>
      <c r="EI100" s="83"/>
      <c r="EJ100" s="83"/>
      <c r="EK100" s="83"/>
      <c r="EL100" s="83"/>
      <c r="EM100" s="83"/>
      <c r="EN100" s="126"/>
      <c r="EO100" s="83"/>
      <c r="EP100" s="83"/>
      <c r="EQ100" s="83"/>
      <c r="ER100" s="83"/>
      <c r="ES100" s="83"/>
      <c r="ET100" s="83"/>
      <c r="EU100" s="83"/>
      <c r="EV100" s="83"/>
      <c r="EW100" s="83"/>
      <c r="EX100" s="126"/>
      <c r="EY100" s="83"/>
      <c r="EZ100" s="83"/>
      <c r="FA100" s="83"/>
      <c r="FB100" s="83"/>
      <c r="FC100" s="83"/>
      <c r="FD100" s="83"/>
      <c r="FE100" s="83"/>
      <c r="FF100" s="83"/>
      <c r="FG100" s="83"/>
      <c r="FH100" s="126"/>
      <c r="FI100" s="83"/>
      <c r="FJ100" s="83"/>
      <c r="FK100" s="83"/>
      <c r="FL100" s="83"/>
      <c r="FM100" s="83"/>
      <c r="FN100" s="83"/>
      <c r="FO100" s="83"/>
      <c r="FP100" s="83"/>
      <c r="FQ100" s="83"/>
      <c r="FR100" s="126"/>
      <c r="FS100" s="83"/>
      <c r="FT100" s="83"/>
      <c r="FU100" s="83"/>
      <c r="FV100" s="83"/>
      <c r="FW100" s="83"/>
      <c r="FX100" s="83"/>
      <c r="FY100" s="83"/>
      <c r="FZ100" s="83"/>
      <c r="GA100" s="83"/>
      <c r="GB100" s="126"/>
      <c r="GC100" s="83"/>
      <c r="GD100" s="83"/>
      <c r="GE100" s="83"/>
      <c r="GF100" s="83"/>
      <c r="GG100" s="83"/>
      <c r="GH100" s="83"/>
      <c r="GI100" s="83"/>
      <c r="GJ100" s="83"/>
      <c r="GK100" s="83"/>
      <c r="GL100" s="126"/>
      <c r="GM100" s="83"/>
      <c r="GN100" s="83"/>
      <c r="GO100" s="83"/>
      <c r="GP100" s="83"/>
      <c r="GQ100" s="83"/>
      <c r="GR100" s="83"/>
      <c r="GS100" s="83"/>
      <c r="GT100" s="83"/>
      <c r="GU100" s="83"/>
      <c r="GV100" s="126"/>
      <c r="GW100" s="83"/>
      <c r="GX100" s="83"/>
      <c r="GY100" s="83"/>
      <c r="GZ100" s="83"/>
      <c r="HA100" s="83"/>
      <c r="HB100" s="83"/>
      <c r="HC100" s="83"/>
      <c r="HD100" s="83"/>
      <c r="HE100" s="83"/>
      <c r="HF100" s="126"/>
      <c r="HG100" s="83"/>
      <c r="HH100" s="83"/>
      <c r="HI100" s="83"/>
      <c r="HJ100" s="83"/>
      <c r="HK100" s="83"/>
      <c r="HL100" s="83"/>
      <c r="HM100" s="83"/>
      <c r="HN100" s="83"/>
      <c r="HO100" s="83"/>
      <c r="HP100" s="126"/>
      <c r="HQ100" s="83"/>
      <c r="HR100" s="83"/>
      <c r="HS100" s="83"/>
      <c r="HT100" s="83"/>
      <c r="HU100" s="83"/>
      <c r="HV100" s="83"/>
      <c r="HW100" s="83"/>
      <c r="HX100" s="83"/>
      <c r="HY100" s="83"/>
      <c r="HZ100" s="126"/>
      <c r="IA100" s="83"/>
      <c r="IB100" s="83"/>
      <c r="IC100" s="83"/>
      <c r="ID100" s="83"/>
      <c r="IE100" s="83"/>
      <c r="IF100" s="83"/>
      <c r="IG100" s="83"/>
      <c r="IH100" s="83"/>
      <c r="II100" s="83"/>
      <c r="IJ100" s="126"/>
    </row>
    <row r="101" spans="5:244" x14ac:dyDescent="0.2">
      <c r="E101" s="120">
        <v>97</v>
      </c>
      <c r="F101" s="121" t="str">
        <f t="shared" ca="1" si="373"/>
        <v/>
      </c>
      <c r="G101" s="120" t="str">
        <f t="shared" ca="1" si="373"/>
        <v/>
      </c>
      <c r="H101" s="120" t="str">
        <f t="shared" ca="1" si="373"/>
        <v/>
      </c>
      <c r="I101" s="120" t="str">
        <f t="shared" ca="1" si="373"/>
        <v/>
      </c>
      <c r="J101" s="122" t="str">
        <f t="shared" ca="1" si="373"/>
        <v/>
      </c>
      <c r="K101" s="123" t="str">
        <f t="shared" ca="1" si="374"/>
        <v/>
      </c>
      <c r="L101" s="120" t="str">
        <f t="shared" ca="1" si="375"/>
        <v/>
      </c>
      <c r="M101" s="120" t="str">
        <f t="shared" ca="1" si="375"/>
        <v/>
      </c>
      <c r="N101" s="120" t="str">
        <f t="shared" ca="1" si="375"/>
        <v/>
      </c>
      <c r="O101" s="120" t="str">
        <f t="shared" ca="1" si="375"/>
        <v/>
      </c>
      <c r="P101" s="124" t="str">
        <f t="shared" ca="1" si="376"/>
        <v/>
      </c>
      <c r="Q101" s="120" t="str">
        <f t="shared" ca="1" si="377"/>
        <v/>
      </c>
      <c r="R101" s="124" t="str">
        <f t="shared" ca="1" si="378"/>
        <v/>
      </c>
      <c r="T101" s="88"/>
      <c r="V101" s="89"/>
      <c r="W101" s="83"/>
      <c r="X101" s="83"/>
      <c r="Y101" s="83"/>
      <c r="Z101" s="83"/>
      <c r="AA101" s="181"/>
      <c r="AB101" s="83"/>
      <c r="AC101" s="83"/>
      <c r="AD101" s="83"/>
      <c r="AE101" s="83"/>
      <c r="AF101" s="116"/>
      <c r="AG101" s="85"/>
      <c r="AH101" s="126"/>
      <c r="AI101" s="83"/>
      <c r="AJ101" s="83"/>
      <c r="AK101" s="83"/>
      <c r="AL101" s="83"/>
      <c r="AM101" s="83"/>
      <c r="AN101" s="83"/>
      <c r="AO101" s="83"/>
      <c r="AP101" s="83"/>
      <c r="AQ101" s="83"/>
      <c r="AR101" s="126"/>
      <c r="AS101" s="83"/>
      <c r="AT101" s="83"/>
      <c r="AU101" s="83"/>
      <c r="AV101" s="83"/>
      <c r="AW101" s="83"/>
      <c r="AX101" s="83"/>
      <c r="AY101" s="83"/>
      <c r="AZ101" s="83"/>
      <c r="BA101" s="83"/>
      <c r="BB101" s="126"/>
      <c r="BC101" s="83"/>
      <c r="BD101" s="83"/>
      <c r="BE101" s="83"/>
      <c r="BF101" s="83"/>
      <c r="BG101" s="83"/>
      <c r="BH101" s="83"/>
      <c r="BI101" s="83"/>
      <c r="BJ101" s="83"/>
      <c r="BK101" s="83"/>
      <c r="BL101" s="126"/>
      <c r="BM101" s="83"/>
      <c r="BN101" s="83"/>
      <c r="BO101" s="83"/>
      <c r="BP101" s="83"/>
      <c r="BQ101" s="83"/>
      <c r="BR101" s="83"/>
      <c r="BS101" s="83"/>
      <c r="BT101" s="83"/>
      <c r="BU101" s="83"/>
      <c r="BV101" s="126"/>
      <c r="BW101" s="83"/>
      <c r="BX101" s="83"/>
      <c r="BY101" s="83"/>
      <c r="BZ101" s="83"/>
      <c r="CA101" s="83"/>
      <c r="CB101" s="83"/>
      <c r="CC101" s="83"/>
      <c r="CD101" s="83"/>
      <c r="CE101" s="83"/>
      <c r="CF101" s="126"/>
      <c r="CG101" s="83"/>
      <c r="CH101" s="83"/>
      <c r="CI101" s="83"/>
      <c r="CJ101" s="83"/>
      <c r="CK101" s="83"/>
      <c r="CL101" s="83"/>
      <c r="CM101" s="83"/>
      <c r="CN101" s="83"/>
      <c r="CO101" s="83"/>
      <c r="CP101" s="126"/>
      <c r="CQ101" s="83"/>
      <c r="CR101" s="83"/>
      <c r="CS101" s="83"/>
      <c r="CT101" s="83"/>
      <c r="CU101" s="83"/>
      <c r="CV101" s="83"/>
      <c r="CW101" s="83"/>
      <c r="CX101" s="83"/>
      <c r="CY101" s="83"/>
      <c r="CZ101" s="126"/>
      <c r="DA101" s="83"/>
      <c r="DB101" s="83"/>
      <c r="DC101" s="83"/>
      <c r="DD101" s="83"/>
      <c r="DE101" s="83"/>
      <c r="DF101" s="83"/>
      <c r="DG101" s="83"/>
      <c r="DH101" s="83"/>
      <c r="DI101" s="83"/>
      <c r="DJ101" s="126"/>
      <c r="DK101" s="83"/>
      <c r="DL101" s="83"/>
      <c r="DM101" s="83"/>
      <c r="DN101" s="83"/>
      <c r="DO101" s="83"/>
      <c r="DP101" s="83"/>
      <c r="DQ101" s="83"/>
      <c r="DR101" s="83"/>
      <c r="DS101" s="83"/>
      <c r="DT101" s="126"/>
      <c r="DU101" s="83"/>
      <c r="DV101" s="83"/>
      <c r="DW101" s="83"/>
      <c r="DX101" s="83"/>
      <c r="DY101" s="83"/>
      <c r="DZ101" s="83"/>
      <c r="EA101" s="83"/>
      <c r="EB101" s="83"/>
      <c r="EC101" s="83"/>
      <c r="ED101" s="126"/>
      <c r="EE101" s="83"/>
      <c r="EF101" s="83"/>
      <c r="EG101" s="83"/>
      <c r="EH101" s="83"/>
      <c r="EI101" s="83"/>
      <c r="EJ101" s="83"/>
      <c r="EK101" s="83"/>
      <c r="EL101" s="83"/>
      <c r="EM101" s="83"/>
      <c r="EN101" s="126"/>
      <c r="EO101" s="83"/>
      <c r="EP101" s="83"/>
      <c r="EQ101" s="83"/>
      <c r="ER101" s="83"/>
      <c r="ES101" s="83"/>
      <c r="ET101" s="83"/>
      <c r="EU101" s="83"/>
      <c r="EV101" s="83"/>
      <c r="EW101" s="83"/>
      <c r="EX101" s="126"/>
      <c r="EY101" s="83"/>
      <c r="EZ101" s="83"/>
      <c r="FA101" s="83"/>
      <c r="FB101" s="83"/>
      <c r="FC101" s="83"/>
      <c r="FD101" s="83"/>
      <c r="FE101" s="83"/>
      <c r="FF101" s="83"/>
      <c r="FG101" s="83"/>
      <c r="FH101" s="126"/>
      <c r="FI101" s="83"/>
      <c r="FJ101" s="83"/>
      <c r="FK101" s="83"/>
      <c r="FL101" s="83"/>
      <c r="FM101" s="83"/>
      <c r="FN101" s="83"/>
      <c r="FO101" s="83"/>
      <c r="FP101" s="83"/>
      <c r="FQ101" s="83"/>
      <c r="FR101" s="126"/>
      <c r="FS101" s="83"/>
      <c r="FT101" s="83"/>
      <c r="FU101" s="83"/>
      <c r="FV101" s="83"/>
      <c r="FW101" s="83"/>
      <c r="FX101" s="83"/>
      <c r="FY101" s="83"/>
      <c r="FZ101" s="83"/>
      <c r="GA101" s="83"/>
      <c r="GB101" s="126"/>
      <c r="GC101" s="83"/>
      <c r="GD101" s="83"/>
      <c r="GE101" s="83"/>
      <c r="GF101" s="83"/>
      <c r="GG101" s="83"/>
      <c r="GH101" s="83"/>
      <c r="GI101" s="83"/>
      <c r="GJ101" s="83"/>
      <c r="GK101" s="83"/>
      <c r="GL101" s="126"/>
      <c r="GM101" s="83"/>
      <c r="GN101" s="83"/>
      <c r="GO101" s="83"/>
      <c r="GP101" s="83"/>
      <c r="GQ101" s="83"/>
      <c r="GR101" s="83"/>
      <c r="GS101" s="83"/>
      <c r="GT101" s="83"/>
      <c r="GU101" s="83"/>
      <c r="GV101" s="126"/>
      <c r="GW101" s="83"/>
      <c r="GX101" s="83"/>
      <c r="GY101" s="83"/>
      <c r="GZ101" s="83"/>
      <c r="HA101" s="83"/>
      <c r="HB101" s="83"/>
      <c r="HC101" s="83"/>
      <c r="HD101" s="83"/>
      <c r="HE101" s="83"/>
      <c r="HF101" s="126"/>
      <c r="HG101" s="83"/>
      <c r="HH101" s="83"/>
      <c r="HI101" s="83"/>
      <c r="HJ101" s="83"/>
      <c r="HK101" s="83"/>
      <c r="HL101" s="83"/>
      <c r="HM101" s="83"/>
      <c r="HN101" s="83"/>
      <c r="HO101" s="83"/>
      <c r="HP101" s="126"/>
      <c r="HQ101" s="83"/>
      <c r="HR101" s="83"/>
      <c r="HS101" s="83"/>
      <c r="HT101" s="83"/>
      <c r="HU101" s="83"/>
      <c r="HV101" s="83"/>
      <c r="HW101" s="83"/>
      <c r="HX101" s="83"/>
      <c r="HY101" s="83"/>
      <c r="HZ101" s="126"/>
      <c r="IA101" s="83"/>
      <c r="IB101" s="83"/>
      <c r="IC101" s="83"/>
      <c r="ID101" s="83"/>
      <c r="IE101" s="83"/>
      <c r="IF101" s="83"/>
      <c r="IG101" s="83"/>
      <c r="IH101" s="83"/>
      <c r="II101" s="83"/>
      <c r="IJ101" s="126"/>
    </row>
    <row r="102" spans="5:244" x14ac:dyDescent="0.2">
      <c r="E102" s="83">
        <v>98</v>
      </c>
      <c r="F102" s="86" t="str">
        <f t="shared" ca="1" si="373"/>
        <v/>
      </c>
      <c r="G102" s="83" t="str">
        <f t="shared" ca="1" si="373"/>
        <v/>
      </c>
      <c r="H102" s="83" t="str">
        <f t="shared" ca="1" si="373"/>
        <v/>
      </c>
      <c r="I102" s="83" t="str">
        <f t="shared" ca="1" si="373"/>
        <v/>
      </c>
      <c r="J102" s="117" t="str">
        <f t="shared" ca="1" si="373"/>
        <v/>
      </c>
      <c r="K102" s="87" t="str">
        <f t="shared" ca="1" si="374"/>
        <v/>
      </c>
      <c r="L102" s="83" t="str">
        <f t="shared" ca="1" si="375"/>
        <v/>
      </c>
      <c r="M102" s="83" t="str">
        <f t="shared" ca="1" si="375"/>
        <v/>
      </c>
      <c r="N102" s="83" t="str">
        <f t="shared" ca="1" si="375"/>
        <v/>
      </c>
      <c r="O102" s="83" t="str">
        <f t="shared" ca="1" si="375"/>
        <v/>
      </c>
      <c r="P102" s="114" t="str">
        <f t="shared" ca="1" si="376"/>
        <v/>
      </c>
      <c r="Q102" s="83" t="str">
        <f t="shared" ca="1" si="377"/>
        <v/>
      </c>
      <c r="R102" s="114" t="str">
        <f t="shared" ca="1" si="378"/>
        <v/>
      </c>
      <c r="T102" s="88"/>
      <c r="V102" s="89"/>
      <c r="W102" s="83"/>
      <c r="X102" s="83"/>
      <c r="Y102" s="83"/>
      <c r="Z102" s="83"/>
      <c r="AA102" s="181"/>
      <c r="AB102" s="83"/>
      <c r="AC102" s="83"/>
      <c r="AD102" s="83"/>
      <c r="AE102" s="83"/>
      <c r="AF102" s="116"/>
      <c r="AG102" s="85"/>
      <c r="AH102" s="126"/>
      <c r="AI102" s="83"/>
      <c r="AJ102" s="83"/>
      <c r="AK102" s="83"/>
      <c r="AL102" s="83"/>
      <c r="AM102" s="83"/>
      <c r="AN102" s="83"/>
      <c r="AO102" s="83"/>
      <c r="AP102" s="83"/>
      <c r="AQ102" s="83"/>
      <c r="AR102" s="126"/>
      <c r="AS102" s="83"/>
      <c r="AT102" s="83"/>
      <c r="AU102" s="83"/>
      <c r="AV102" s="83"/>
      <c r="AW102" s="83"/>
      <c r="AX102" s="83"/>
      <c r="AY102" s="83"/>
      <c r="AZ102" s="83"/>
      <c r="BA102" s="83"/>
      <c r="BB102" s="126"/>
      <c r="BC102" s="83"/>
      <c r="BD102" s="83"/>
      <c r="BE102" s="83"/>
      <c r="BF102" s="83"/>
      <c r="BG102" s="83"/>
      <c r="BH102" s="83"/>
      <c r="BI102" s="83"/>
      <c r="BJ102" s="83"/>
      <c r="BK102" s="83"/>
      <c r="BL102" s="126"/>
      <c r="BM102" s="83"/>
      <c r="BN102" s="83"/>
      <c r="BO102" s="83"/>
      <c r="BP102" s="83"/>
      <c r="BQ102" s="83"/>
      <c r="BR102" s="83"/>
      <c r="BS102" s="83"/>
      <c r="BT102" s="83"/>
      <c r="BU102" s="83"/>
      <c r="BV102" s="126"/>
      <c r="BW102" s="83"/>
      <c r="BX102" s="83"/>
      <c r="BY102" s="83"/>
      <c r="BZ102" s="83"/>
      <c r="CA102" s="83"/>
      <c r="CB102" s="83"/>
      <c r="CC102" s="83"/>
      <c r="CD102" s="83"/>
      <c r="CE102" s="83"/>
      <c r="CF102" s="126"/>
      <c r="CG102" s="83"/>
      <c r="CH102" s="83"/>
      <c r="CI102" s="83"/>
      <c r="CJ102" s="83"/>
      <c r="CK102" s="83"/>
      <c r="CL102" s="83"/>
      <c r="CM102" s="83"/>
      <c r="CN102" s="83"/>
      <c r="CO102" s="83"/>
      <c r="CP102" s="126"/>
      <c r="CQ102" s="83"/>
      <c r="CR102" s="83"/>
      <c r="CS102" s="83"/>
      <c r="CT102" s="83"/>
      <c r="CU102" s="83"/>
      <c r="CV102" s="83"/>
      <c r="CW102" s="83"/>
      <c r="CX102" s="83"/>
      <c r="CY102" s="83"/>
      <c r="CZ102" s="126"/>
      <c r="DA102" s="83"/>
      <c r="DB102" s="83"/>
      <c r="DC102" s="83"/>
      <c r="DD102" s="83"/>
      <c r="DE102" s="83"/>
      <c r="DF102" s="83"/>
      <c r="DG102" s="83"/>
      <c r="DH102" s="83"/>
      <c r="DI102" s="83"/>
      <c r="DJ102" s="126"/>
      <c r="DK102" s="83"/>
      <c r="DL102" s="83"/>
      <c r="DM102" s="83"/>
      <c r="DN102" s="83"/>
      <c r="DO102" s="83"/>
      <c r="DP102" s="83"/>
      <c r="DQ102" s="83"/>
      <c r="DR102" s="83"/>
      <c r="DS102" s="83"/>
      <c r="DT102" s="126"/>
      <c r="DU102" s="83"/>
      <c r="DV102" s="83"/>
      <c r="DW102" s="83"/>
      <c r="DX102" s="83"/>
      <c r="DY102" s="83"/>
      <c r="DZ102" s="83"/>
      <c r="EA102" s="83"/>
      <c r="EB102" s="83"/>
      <c r="EC102" s="83"/>
      <c r="ED102" s="126"/>
      <c r="EE102" s="83"/>
      <c r="EF102" s="83"/>
      <c r="EG102" s="83"/>
      <c r="EH102" s="83"/>
      <c r="EI102" s="83"/>
      <c r="EJ102" s="83"/>
      <c r="EK102" s="83"/>
      <c r="EL102" s="83"/>
      <c r="EM102" s="83"/>
      <c r="EN102" s="126"/>
      <c r="EO102" s="83"/>
      <c r="EP102" s="83"/>
      <c r="EQ102" s="83"/>
      <c r="ER102" s="83"/>
      <c r="ES102" s="83"/>
      <c r="ET102" s="83"/>
      <c r="EU102" s="83"/>
      <c r="EV102" s="83"/>
      <c r="EW102" s="83"/>
      <c r="EX102" s="126"/>
      <c r="EY102" s="83"/>
      <c r="EZ102" s="83"/>
      <c r="FA102" s="83"/>
      <c r="FB102" s="83"/>
      <c r="FC102" s="83"/>
      <c r="FD102" s="83"/>
      <c r="FE102" s="83"/>
      <c r="FF102" s="83"/>
      <c r="FG102" s="83"/>
      <c r="FH102" s="126"/>
      <c r="FI102" s="83"/>
      <c r="FJ102" s="83"/>
      <c r="FK102" s="83"/>
      <c r="FL102" s="83"/>
      <c r="FM102" s="83"/>
      <c r="FN102" s="83"/>
      <c r="FO102" s="83"/>
      <c r="FP102" s="83"/>
      <c r="FQ102" s="83"/>
      <c r="FR102" s="126"/>
      <c r="FS102" s="83"/>
      <c r="FT102" s="83"/>
      <c r="FU102" s="83"/>
      <c r="FV102" s="83"/>
      <c r="FW102" s="83"/>
      <c r="FX102" s="83"/>
      <c r="FY102" s="83"/>
      <c r="FZ102" s="83"/>
      <c r="GA102" s="83"/>
      <c r="GB102" s="126"/>
      <c r="GC102" s="83"/>
      <c r="GD102" s="83"/>
      <c r="GE102" s="83"/>
      <c r="GF102" s="83"/>
      <c r="GG102" s="83"/>
      <c r="GH102" s="83"/>
      <c r="GI102" s="83"/>
      <c r="GJ102" s="83"/>
      <c r="GK102" s="83"/>
      <c r="GL102" s="126"/>
      <c r="GM102" s="83"/>
      <c r="GN102" s="83"/>
      <c r="GO102" s="83"/>
      <c r="GP102" s="83"/>
      <c r="GQ102" s="83"/>
      <c r="GR102" s="83"/>
      <c r="GS102" s="83"/>
      <c r="GT102" s="83"/>
      <c r="GU102" s="83"/>
      <c r="GV102" s="126"/>
      <c r="GW102" s="83"/>
      <c r="GX102" s="83"/>
      <c r="GY102" s="83"/>
      <c r="GZ102" s="83"/>
      <c r="HA102" s="83"/>
      <c r="HB102" s="83"/>
      <c r="HC102" s="83"/>
      <c r="HD102" s="83"/>
      <c r="HE102" s="83"/>
      <c r="HF102" s="126"/>
      <c r="HG102" s="83"/>
      <c r="HH102" s="83"/>
      <c r="HI102" s="83"/>
      <c r="HJ102" s="83"/>
      <c r="HK102" s="83"/>
      <c r="HL102" s="83"/>
      <c r="HM102" s="83"/>
      <c r="HN102" s="83"/>
      <c r="HO102" s="83"/>
      <c r="HP102" s="126"/>
      <c r="HQ102" s="83"/>
      <c r="HR102" s="83"/>
      <c r="HS102" s="83"/>
      <c r="HT102" s="83"/>
      <c r="HU102" s="83"/>
      <c r="HV102" s="83"/>
      <c r="HW102" s="83"/>
      <c r="HX102" s="83"/>
      <c r="HY102" s="83"/>
      <c r="HZ102" s="126"/>
      <c r="IA102" s="83"/>
      <c r="IB102" s="83"/>
      <c r="IC102" s="83"/>
      <c r="ID102" s="83"/>
      <c r="IE102" s="83"/>
      <c r="IF102" s="83"/>
      <c r="IG102" s="83"/>
      <c r="IH102" s="83"/>
      <c r="II102" s="83"/>
      <c r="IJ102" s="126"/>
    </row>
    <row r="103" spans="5:244" x14ac:dyDescent="0.2">
      <c r="E103" s="120">
        <v>99</v>
      </c>
      <c r="F103" s="121" t="str">
        <f t="shared" ca="1" si="373"/>
        <v/>
      </c>
      <c r="G103" s="120" t="str">
        <f t="shared" ca="1" si="373"/>
        <v/>
      </c>
      <c r="H103" s="120" t="str">
        <f t="shared" ca="1" si="373"/>
        <v/>
      </c>
      <c r="I103" s="120" t="str">
        <f t="shared" ca="1" si="373"/>
        <v/>
      </c>
      <c r="J103" s="122" t="str">
        <f t="shared" ca="1" si="373"/>
        <v/>
      </c>
      <c r="K103" s="123" t="str">
        <f t="shared" ca="1" si="374"/>
        <v/>
      </c>
      <c r="L103" s="120" t="str">
        <f t="shared" ca="1" si="375"/>
        <v/>
      </c>
      <c r="M103" s="120" t="str">
        <f t="shared" ca="1" si="375"/>
        <v/>
      </c>
      <c r="N103" s="120" t="str">
        <f t="shared" ca="1" si="375"/>
        <v/>
      </c>
      <c r="O103" s="120" t="str">
        <f t="shared" ca="1" si="375"/>
        <v/>
      </c>
      <c r="P103" s="124" t="str">
        <f t="shared" ca="1" si="376"/>
        <v/>
      </c>
      <c r="Q103" s="120" t="str">
        <f t="shared" ca="1" si="377"/>
        <v/>
      </c>
      <c r="R103" s="124" t="str">
        <f t="shared" ca="1" si="378"/>
        <v/>
      </c>
      <c r="T103" s="88"/>
      <c r="V103" s="89"/>
      <c r="W103" s="83"/>
      <c r="X103" s="83"/>
      <c r="Y103" s="83"/>
      <c r="Z103" s="83"/>
      <c r="AA103" s="181"/>
      <c r="AB103" s="83"/>
      <c r="AC103" s="83"/>
      <c r="AD103" s="83"/>
      <c r="AE103" s="83"/>
      <c r="AF103" s="116"/>
      <c r="AG103" s="85"/>
      <c r="AH103" s="126"/>
      <c r="AI103" s="83"/>
      <c r="AJ103" s="83"/>
      <c r="AK103" s="83"/>
      <c r="AL103" s="83"/>
      <c r="AM103" s="83"/>
      <c r="AN103" s="83"/>
      <c r="AO103" s="83"/>
      <c r="AP103" s="83"/>
      <c r="AQ103" s="83"/>
      <c r="AR103" s="126"/>
      <c r="AS103" s="83"/>
      <c r="AT103" s="83"/>
      <c r="AU103" s="83"/>
      <c r="AV103" s="83"/>
      <c r="AW103" s="83"/>
      <c r="AX103" s="83"/>
      <c r="AY103" s="83"/>
      <c r="AZ103" s="83"/>
      <c r="BA103" s="83"/>
      <c r="BB103" s="126"/>
      <c r="BC103" s="83"/>
      <c r="BD103" s="83"/>
      <c r="BE103" s="83"/>
      <c r="BF103" s="83"/>
      <c r="BG103" s="83"/>
      <c r="BH103" s="83"/>
      <c r="BI103" s="83"/>
      <c r="BJ103" s="83"/>
      <c r="BK103" s="83"/>
      <c r="BL103" s="126"/>
      <c r="BM103" s="83"/>
      <c r="BN103" s="83"/>
      <c r="BO103" s="83"/>
      <c r="BP103" s="83"/>
      <c r="BQ103" s="83"/>
      <c r="BR103" s="83"/>
      <c r="BS103" s="83"/>
      <c r="BT103" s="83"/>
      <c r="BU103" s="83"/>
      <c r="BV103" s="126"/>
      <c r="BW103" s="83"/>
      <c r="BX103" s="83"/>
      <c r="BY103" s="83"/>
      <c r="BZ103" s="83"/>
      <c r="CA103" s="83"/>
      <c r="CB103" s="83"/>
      <c r="CC103" s="83"/>
      <c r="CD103" s="83"/>
      <c r="CE103" s="83"/>
      <c r="CF103" s="126"/>
      <c r="CG103" s="83"/>
      <c r="CH103" s="83"/>
      <c r="CI103" s="83"/>
      <c r="CJ103" s="83"/>
      <c r="CK103" s="83"/>
      <c r="CL103" s="83"/>
      <c r="CM103" s="83"/>
      <c r="CN103" s="83"/>
      <c r="CO103" s="83"/>
      <c r="CP103" s="126"/>
      <c r="CQ103" s="83"/>
      <c r="CR103" s="83"/>
      <c r="CS103" s="83"/>
      <c r="CT103" s="83"/>
      <c r="CU103" s="83"/>
      <c r="CV103" s="83"/>
      <c r="CW103" s="83"/>
      <c r="CX103" s="83"/>
      <c r="CY103" s="83"/>
      <c r="CZ103" s="126"/>
      <c r="DA103" s="83"/>
      <c r="DB103" s="83"/>
      <c r="DC103" s="83"/>
      <c r="DD103" s="83"/>
      <c r="DE103" s="83"/>
      <c r="DF103" s="83"/>
      <c r="DG103" s="83"/>
      <c r="DH103" s="83"/>
      <c r="DI103" s="83"/>
      <c r="DJ103" s="126"/>
      <c r="DK103" s="83"/>
      <c r="DL103" s="83"/>
      <c r="DM103" s="83"/>
      <c r="DN103" s="83"/>
      <c r="DO103" s="83"/>
      <c r="DP103" s="83"/>
      <c r="DQ103" s="83"/>
      <c r="DR103" s="83"/>
      <c r="DS103" s="83"/>
      <c r="DT103" s="126"/>
      <c r="DU103" s="83"/>
      <c r="DV103" s="83"/>
      <c r="DW103" s="83"/>
      <c r="DX103" s="83"/>
      <c r="DY103" s="83"/>
      <c r="DZ103" s="83"/>
      <c r="EA103" s="83"/>
      <c r="EB103" s="83"/>
      <c r="EC103" s="83"/>
      <c r="ED103" s="126"/>
      <c r="EE103" s="83"/>
      <c r="EF103" s="83"/>
      <c r="EG103" s="83"/>
      <c r="EH103" s="83"/>
      <c r="EI103" s="83"/>
      <c r="EJ103" s="83"/>
      <c r="EK103" s="83"/>
      <c r="EL103" s="83"/>
      <c r="EM103" s="83"/>
      <c r="EN103" s="126"/>
      <c r="EO103" s="83"/>
      <c r="EP103" s="83"/>
      <c r="EQ103" s="83"/>
      <c r="ER103" s="83"/>
      <c r="ES103" s="83"/>
      <c r="ET103" s="83"/>
      <c r="EU103" s="83"/>
      <c r="EV103" s="83"/>
      <c r="EW103" s="83"/>
      <c r="EX103" s="126"/>
      <c r="EY103" s="83"/>
      <c r="EZ103" s="83"/>
      <c r="FA103" s="83"/>
      <c r="FB103" s="83"/>
      <c r="FC103" s="83"/>
      <c r="FD103" s="83"/>
      <c r="FE103" s="83"/>
      <c r="FF103" s="83"/>
      <c r="FG103" s="83"/>
      <c r="FH103" s="126"/>
      <c r="FI103" s="83"/>
      <c r="FJ103" s="83"/>
      <c r="FK103" s="83"/>
      <c r="FL103" s="83"/>
      <c r="FM103" s="83"/>
      <c r="FN103" s="83"/>
      <c r="FO103" s="83"/>
      <c r="FP103" s="83"/>
      <c r="FQ103" s="83"/>
      <c r="FR103" s="126"/>
      <c r="FS103" s="83"/>
      <c r="FT103" s="83"/>
      <c r="FU103" s="83"/>
      <c r="FV103" s="83"/>
      <c r="FW103" s="83"/>
      <c r="FX103" s="83"/>
      <c r="FY103" s="83"/>
      <c r="FZ103" s="83"/>
      <c r="GA103" s="83"/>
      <c r="GB103" s="126"/>
      <c r="GC103" s="83"/>
      <c r="GD103" s="83"/>
      <c r="GE103" s="83"/>
      <c r="GF103" s="83"/>
      <c r="GG103" s="83"/>
      <c r="GH103" s="83"/>
      <c r="GI103" s="83"/>
      <c r="GJ103" s="83"/>
      <c r="GK103" s="83"/>
      <c r="GL103" s="126"/>
      <c r="GM103" s="83"/>
      <c r="GN103" s="83"/>
      <c r="GO103" s="83"/>
      <c r="GP103" s="83"/>
      <c r="GQ103" s="83"/>
      <c r="GR103" s="83"/>
      <c r="GS103" s="83"/>
      <c r="GT103" s="83"/>
      <c r="GU103" s="83"/>
      <c r="GV103" s="126"/>
      <c r="GW103" s="83"/>
      <c r="GX103" s="83"/>
      <c r="GY103" s="83"/>
      <c r="GZ103" s="83"/>
      <c r="HA103" s="83"/>
      <c r="HB103" s="83"/>
      <c r="HC103" s="83"/>
      <c r="HD103" s="83"/>
      <c r="HE103" s="83"/>
      <c r="HF103" s="126"/>
      <c r="HG103" s="83"/>
      <c r="HH103" s="83"/>
      <c r="HI103" s="83"/>
      <c r="HJ103" s="83"/>
      <c r="HK103" s="83"/>
      <c r="HL103" s="83"/>
      <c r="HM103" s="83"/>
      <c r="HN103" s="83"/>
      <c r="HO103" s="83"/>
      <c r="HP103" s="126"/>
      <c r="HQ103" s="83"/>
      <c r="HR103" s="83"/>
      <c r="HS103" s="83"/>
      <c r="HT103" s="83"/>
      <c r="HU103" s="83"/>
      <c r="HV103" s="83"/>
      <c r="HW103" s="83"/>
      <c r="HX103" s="83"/>
      <c r="HY103" s="83"/>
      <c r="HZ103" s="126"/>
      <c r="IA103" s="83"/>
      <c r="IB103" s="83"/>
      <c r="IC103" s="83"/>
      <c r="ID103" s="83"/>
      <c r="IE103" s="83"/>
      <c r="IF103" s="83"/>
      <c r="IG103" s="83"/>
      <c r="IH103" s="83"/>
      <c r="II103" s="83"/>
      <c r="IJ103" s="126"/>
    </row>
    <row r="104" spans="5:244" x14ac:dyDescent="0.2">
      <c r="E104" s="83">
        <v>100</v>
      </c>
      <c r="F104" s="86" t="str">
        <f t="shared" ca="1" si="373"/>
        <v/>
      </c>
      <c r="G104" s="83" t="str">
        <f t="shared" ca="1" si="373"/>
        <v/>
      </c>
      <c r="H104" s="83" t="str">
        <f t="shared" ca="1" si="373"/>
        <v/>
      </c>
      <c r="I104" s="83" t="str">
        <f t="shared" ca="1" si="373"/>
        <v/>
      </c>
      <c r="J104" s="117" t="str">
        <f t="shared" ca="1" si="373"/>
        <v/>
      </c>
      <c r="K104" s="87" t="str">
        <f t="shared" ca="1" si="374"/>
        <v/>
      </c>
      <c r="L104" s="83" t="str">
        <f t="shared" ca="1" si="375"/>
        <v/>
      </c>
      <c r="M104" s="83" t="str">
        <f t="shared" ca="1" si="375"/>
        <v/>
      </c>
      <c r="N104" s="83" t="str">
        <f t="shared" ca="1" si="375"/>
        <v/>
      </c>
      <c r="O104" s="83" t="str">
        <f t="shared" ca="1" si="375"/>
        <v/>
      </c>
      <c r="P104" s="114" t="str">
        <f t="shared" ca="1" si="376"/>
        <v/>
      </c>
      <c r="Q104" s="83" t="str">
        <f t="shared" ca="1" si="377"/>
        <v/>
      </c>
      <c r="R104" s="114" t="str">
        <f t="shared" ca="1" si="378"/>
        <v/>
      </c>
      <c r="T104" s="88"/>
      <c r="V104" s="89"/>
      <c r="W104" s="83"/>
      <c r="X104" s="83"/>
      <c r="Y104" s="83"/>
      <c r="Z104" s="83"/>
      <c r="AA104" s="181"/>
      <c r="AB104" s="83"/>
      <c r="AC104" s="83"/>
      <c r="AD104" s="83"/>
      <c r="AE104" s="83"/>
      <c r="AF104" s="116"/>
      <c r="AG104" s="85"/>
      <c r="AH104" s="126"/>
      <c r="AI104" s="83"/>
      <c r="AJ104" s="83"/>
      <c r="AK104" s="83"/>
      <c r="AL104" s="83"/>
      <c r="AM104" s="83"/>
      <c r="AN104" s="83"/>
      <c r="AO104" s="83"/>
      <c r="AP104" s="83"/>
      <c r="AQ104" s="83"/>
      <c r="AR104" s="126"/>
      <c r="AS104" s="83"/>
      <c r="AT104" s="83"/>
      <c r="AU104" s="83"/>
      <c r="AV104" s="83"/>
      <c r="AW104" s="83"/>
      <c r="AX104" s="83"/>
      <c r="AY104" s="83"/>
      <c r="AZ104" s="83"/>
      <c r="BA104" s="83"/>
      <c r="BB104" s="126"/>
      <c r="BC104" s="83"/>
      <c r="BD104" s="83"/>
      <c r="BE104" s="83"/>
      <c r="BF104" s="83"/>
      <c r="BG104" s="83"/>
      <c r="BH104" s="83"/>
      <c r="BI104" s="83"/>
      <c r="BJ104" s="83"/>
      <c r="BK104" s="83"/>
      <c r="BL104" s="126"/>
      <c r="BM104" s="83"/>
      <c r="BN104" s="83"/>
      <c r="BO104" s="83"/>
      <c r="BP104" s="83"/>
      <c r="BQ104" s="83"/>
      <c r="BR104" s="83"/>
      <c r="BS104" s="83"/>
      <c r="BT104" s="83"/>
      <c r="BU104" s="83"/>
      <c r="BV104" s="126"/>
      <c r="BW104" s="83"/>
      <c r="BX104" s="83"/>
      <c r="BY104" s="83"/>
      <c r="BZ104" s="83"/>
      <c r="CA104" s="83"/>
      <c r="CB104" s="83"/>
      <c r="CC104" s="83"/>
      <c r="CD104" s="83"/>
      <c r="CE104" s="83"/>
      <c r="CF104" s="126"/>
      <c r="CG104" s="83"/>
      <c r="CH104" s="83"/>
      <c r="CI104" s="83"/>
      <c r="CJ104" s="83"/>
      <c r="CK104" s="83"/>
      <c r="CL104" s="83"/>
      <c r="CM104" s="83"/>
      <c r="CN104" s="83"/>
      <c r="CO104" s="83"/>
      <c r="CP104" s="126"/>
      <c r="CQ104" s="83"/>
      <c r="CR104" s="83"/>
      <c r="CS104" s="83"/>
      <c r="CT104" s="83"/>
      <c r="CU104" s="83"/>
      <c r="CV104" s="83"/>
      <c r="CW104" s="83"/>
      <c r="CX104" s="83"/>
      <c r="CY104" s="83"/>
      <c r="CZ104" s="126"/>
      <c r="DA104" s="83"/>
      <c r="DB104" s="83"/>
      <c r="DC104" s="83"/>
      <c r="DD104" s="83"/>
      <c r="DE104" s="83"/>
      <c r="DF104" s="83"/>
      <c r="DG104" s="83"/>
      <c r="DH104" s="83"/>
      <c r="DI104" s="83"/>
      <c r="DJ104" s="126"/>
      <c r="DK104" s="83"/>
      <c r="DL104" s="83"/>
      <c r="DM104" s="83"/>
      <c r="DN104" s="83"/>
      <c r="DO104" s="83"/>
      <c r="DP104" s="83"/>
      <c r="DQ104" s="83"/>
      <c r="DR104" s="83"/>
      <c r="DS104" s="83"/>
      <c r="DT104" s="126"/>
      <c r="DU104" s="83"/>
      <c r="DV104" s="83"/>
      <c r="DW104" s="83"/>
      <c r="DX104" s="83"/>
      <c r="DY104" s="83"/>
      <c r="DZ104" s="83"/>
      <c r="EA104" s="83"/>
      <c r="EB104" s="83"/>
      <c r="EC104" s="83"/>
      <c r="ED104" s="126"/>
      <c r="EE104" s="83"/>
      <c r="EF104" s="83"/>
      <c r="EG104" s="83"/>
      <c r="EH104" s="83"/>
      <c r="EI104" s="83"/>
      <c r="EJ104" s="83"/>
      <c r="EK104" s="83"/>
      <c r="EL104" s="83"/>
      <c r="EM104" s="83"/>
      <c r="EN104" s="126"/>
      <c r="EO104" s="83"/>
      <c r="EP104" s="83"/>
      <c r="EQ104" s="83"/>
      <c r="ER104" s="83"/>
      <c r="ES104" s="83"/>
      <c r="ET104" s="83"/>
      <c r="EU104" s="83"/>
      <c r="EV104" s="83"/>
      <c r="EW104" s="83"/>
      <c r="EX104" s="126"/>
      <c r="EY104" s="83"/>
      <c r="EZ104" s="83"/>
      <c r="FA104" s="83"/>
      <c r="FB104" s="83"/>
      <c r="FC104" s="83"/>
      <c r="FD104" s="83"/>
      <c r="FE104" s="83"/>
      <c r="FF104" s="83"/>
      <c r="FG104" s="83"/>
      <c r="FH104" s="126"/>
      <c r="FI104" s="83"/>
      <c r="FJ104" s="83"/>
      <c r="FK104" s="83"/>
      <c r="FL104" s="83"/>
      <c r="FM104" s="83"/>
      <c r="FN104" s="83"/>
      <c r="FO104" s="83"/>
      <c r="FP104" s="83"/>
      <c r="FQ104" s="83"/>
      <c r="FR104" s="126"/>
      <c r="FS104" s="83"/>
      <c r="FT104" s="83"/>
      <c r="FU104" s="83"/>
      <c r="FV104" s="83"/>
      <c r="FW104" s="83"/>
      <c r="FX104" s="83"/>
      <c r="FY104" s="83"/>
      <c r="FZ104" s="83"/>
      <c r="GA104" s="83"/>
      <c r="GB104" s="126"/>
      <c r="GC104" s="83"/>
      <c r="GD104" s="83"/>
      <c r="GE104" s="83"/>
      <c r="GF104" s="83"/>
      <c r="GG104" s="83"/>
      <c r="GH104" s="83"/>
      <c r="GI104" s="83"/>
      <c r="GJ104" s="83"/>
      <c r="GK104" s="83"/>
      <c r="GL104" s="126"/>
      <c r="GM104" s="83"/>
      <c r="GN104" s="83"/>
      <c r="GO104" s="83"/>
      <c r="GP104" s="83"/>
      <c r="GQ104" s="83"/>
      <c r="GR104" s="83"/>
      <c r="GS104" s="83"/>
      <c r="GT104" s="83"/>
      <c r="GU104" s="83"/>
      <c r="GV104" s="126"/>
      <c r="GW104" s="83"/>
      <c r="GX104" s="83"/>
      <c r="GY104" s="83"/>
      <c r="GZ104" s="83"/>
      <c r="HA104" s="83"/>
      <c r="HB104" s="83"/>
      <c r="HC104" s="83"/>
      <c r="HD104" s="83"/>
      <c r="HE104" s="83"/>
      <c r="HF104" s="126"/>
      <c r="HG104" s="83"/>
      <c r="HH104" s="83"/>
      <c r="HI104" s="83"/>
      <c r="HJ104" s="83"/>
      <c r="HK104" s="83"/>
      <c r="HL104" s="83"/>
      <c r="HM104" s="83"/>
      <c r="HN104" s="83"/>
      <c r="HO104" s="83"/>
      <c r="HP104" s="126"/>
      <c r="HQ104" s="83"/>
      <c r="HR104" s="83"/>
      <c r="HS104" s="83"/>
      <c r="HT104" s="83"/>
      <c r="HU104" s="83"/>
      <c r="HV104" s="83"/>
      <c r="HW104" s="83"/>
      <c r="HX104" s="83"/>
      <c r="HY104" s="83"/>
      <c r="HZ104" s="126"/>
      <c r="IA104" s="83"/>
      <c r="IB104" s="83"/>
      <c r="IC104" s="83"/>
      <c r="ID104" s="83"/>
      <c r="IE104" s="83"/>
      <c r="IF104" s="83"/>
      <c r="IG104" s="83"/>
      <c r="IH104" s="83"/>
      <c r="II104" s="83"/>
      <c r="IJ104" s="126"/>
    </row>
    <row r="105" spans="5:244" x14ac:dyDescent="0.2">
      <c r="E105" s="120"/>
      <c r="F105" s="121"/>
      <c r="G105" s="120"/>
      <c r="H105" s="120"/>
      <c r="I105" s="120"/>
      <c r="J105" s="122"/>
      <c r="K105" s="123"/>
      <c r="L105" s="120"/>
      <c r="M105" s="120"/>
      <c r="N105" s="120"/>
      <c r="O105" s="120"/>
      <c r="P105" s="124"/>
      <c r="Q105" s="120"/>
      <c r="R105" s="124"/>
      <c r="T105" s="88"/>
      <c r="V105" s="89"/>
      <c r="W105" s="83"/>
      <c r="X105" s="83"/>
      <c r="Y105" s="83"/>
      <c r="Z105" s="83"/>
      <c r="AA105" s="181"/>
      <c r="AB105" s="83"/>
      <c r="AC105" s="83"/>
      <c r="AD105" s="83"/>
      <c r="AE105" s="83"/>
      <c r="AF105" s="116"/>
      <c r="AG105" s="85"/>
      <c r="AH105" s="126"/>
      <c r="AI105" s="83"/>
      <c r="AJ105" s="83"/>
      <c r="AK105" s="83"/>
      <c r="AL105" s="83"/>
      <c r="AM105" s="83"/>
      <c r="AN105" s="83"/>
      <c r="AO105" s="83"/>
      <c r="AP105" s="83"/>
      <c r="AQ105" s="83"/>
      <c r="AR105" s="126"/>
      <c r="AS105" s="83"/>
      <c r="AT105" s="83"/>
      <c r="AU105" s="83"/>
      <c r="AV105" s="83"/>
      <c r="AW105" s="83"/>
      <c r="AX105" s="83"/>
      <c r="AY105" s="83"/>
      <c r="AZ105" s="83"/>
      <c r="BA105" s="83"/>
      <c r="BB105" s="126"/>
      <c r="BC105" s="83"/>
      <c r="BD105" s="83"/>
      <c r="BE105" s="83"/>
      <c r="BF105" s="83"/>
      <c r="BG105" s="83"/>
      <c r="BH105" s="83"/>
      <c r="BI105" s="83"/>
      <c r="BJ105" s="83"/>
      <c r="BK105" s="83"/>
      <c r="BL105" s="126"/>
      <c r="BM105" s="83"/>
      <c r="BN105" s="83"/>
      <c r="BO105" s="83"/>
      <c r="BP105" s="83"/>
      <c r="BQ105" s="83"/>
      <c r="BR105" s="83"/>
      <c r="BS105" s="83"/>
      <c r="BT105" s="83"/>
      <c r="BU105" s="83"/>
      <c r="BV105" s="126"/>
      <c r="BW105" s="83"/>
      <c r="BX105" s="83"/>
      <c r="BY105" s="83"/>
      <c r="BZ105" s="83"/>
      <c r="CA105" s="83"/>
      <c r="CB105" s="83"/>
      <c r="CC105" s="83"/>
      <c r="CD105" s="83"/>
      <c r="CE105" s="83"/>
      <c r="CF105" s="126"/>
      <c r="CG105" s="83"/>
      <c r="CH105" s="83"/>
      <c r="CI105" s="83"/>
      <c r="CJ105" s="83"/>
      <c r="CK105" s="83"/>
      <c r="CL105" s="83"/>
      <c r="CM105" s="83"/>
      <c r="CN105" s="83"/>
      <c r="CO105" s="83"/>
      <c r="CP105" s="126"/>
      <c r="CQ105" s="83"/>
      <c r="CR105" s="83"/>
      <c r="CS105" s="83"/>
      <c r="CT105" s="83"/>
      <c r="CU105" s="83"/>
      <c r="CV105" s="83"/>
      <c r="CW105" s="83"/>
      <c r="CX105" s="83"/>
      <c r="CY105" s="83"/>
      <c r="CZ105" s="126"/>
      <c r="DA105" s="83"/>
      <c r="DB105" s="83"/>
      <c r="DC105" s="83"/>
      <c r="DD105" s="83"/>
      <c r="DE105" s="83"/>
      <c r="DF105" s="83"/>
      <c r="DG105" s="83"/>
      <c r="DH105" s="83"/>
      <c r="DI105" s="83"/>
      <c r="DJ105" s="126"/>
      <c r="DK105" s="83"/>
      <c r="DL105" s="83"/>
      <c r="DM105" s="83"/>
      <c r="DN105" s="83"/>
      <c r="DO105" s="83"/>
      <c r="DP105" s="83"/>
      <c r="DQ105" s="83"/>
      <c r="DR105" s="83"/>
      <c r="DS105" s="83"/>
      <c r="DT105" s="126"/>
      <c r="DU105" s="83"/>
      <c r="DV105" s="83"/>
      <c r="DW105" s="83"/>
      <c r="DX105" s="83"/>
      <c r="DY105" s="83"/>
      <c r="DZ105" s="83"/>
      <c r="EA105" s="83"/>
      <c r="EB105" s="83"/>
      <c r="EC105" s="83"/>
      <c r="ED105" s="126"/>
      <c r="EE105" s="83"/>
      <c r="EF105" s="83"/>
      <c r="EG105" s="83"/>
      <c r="EH105" s="83"/>
      <c r="EI105" s="83"/>
      <c r="EJ105" s="83"/>
      <c r="EK105" s="83"/>
      <c r="EL105" s="83"/>
      <c r="EM105" s="83"/>
      <c r="EN105" s="126"/>
      <c r="EO105" s="83"/>
      <c r="EP105" s="83"/>
      <c r="EQ105" s="83"/>
      <c r="ER105" s="83"/>
      <c r="ES105" s="83"/>
      <c r="ET105" s="83"/>
      <c r="EU105" s="83"/>
      <c r="EV105" s="83"/>
      <c r="EW105" s="83"/>
      <c r="EX105" s="126"/>
      <c r="EY105" s="83"/>
      <c r="EZ105" s="83"/>
      <c r="FA105" s="83"/>
      <c r="FB105" s="83"/>
      <c r="FC105" s="83"/>
      <c r="FD105" s="83"/>
      <c r="FE105" s="83"/>
      <c r="FF105" s="83"/>
      <c r="FG105" s="83"/>
      <c r="FH105" s="126"/>
      <c r="FI105" s="83"/>
      <c r="FJ105" s="83"/>
      <c r="FK105" s="83"/>
      <c r="FL105" s="83"/>
      <c r="FM105" s="83"/>
      <c r="FN105" s="83"/>
      <c r="FO105" s="83"/>
      <c r="FP105" s="83"/>
      <c r="FQ105" s="83"/>
      <c r="FR105" s="126"/>
      <c r="FS105" s="83"/>
      <c r="FT105" s="83"/>
      <c r="FU105" s="83"/>
      <c r="FV105" s="83"/>
      <c r="FW105" s="83"/>
      <c r="FX105" s="83"/>
      <c r="FY105" s="83"/>
      <c r="FZ105" s="83"/>
      <c r="GA105" s="83"/>
      <c r="GB105" s="126"/>
      <c r="GC105" s="83"/>
      <c r="GD105" s="83"/>
      <c r="GE105" s="83"/>
      <c r="GF105" s="83"/>
      <c r="GG105" s="83"/>
      <c r="GH105" s="83"/>
      <c r="GI105" s="83"/>
      <c r="GJ105" s="83"/>
      <c r="GK105" s="83"/>
      <c r="GL105" s="126"/>
      <c r="GM105" s="83"/>
      <c r="GN105" s="83"/>
      <c r="GO105" s="83"/>
      <c r="GP105" s="83"/>
      <c r="GQ105" s="83"/>
      <c r="GR105" s="83"/>
      <c r="GS105" s="83"/>
      <c r="GT105" s="83"/>
      <c r="GU105" s="83"/>
      <c r="GV105" s="126"/>
      <c r="GW105" s="83"/>
      <c r="GX105" s="83"/>
      <c r="GY105" s="83"/>
      <c r="GZ105" s="83"/>
      <c r="HA105" s="83"/>
      <c r="HB105" s="83"/>
      <c r="HC105" s="83"/>
      <c r="HD105" s="83"/>
      <c r="HE105" s="83"/>
      <c r="HF105" s="126"/>
      <c r="HG105" s="83"/>
      <c r="HH105" s="83"/>
      <c r="HI105" s="83"/>
      <c r="HJ105" s="83"/>
      <c r="HK105" s="83"/>
      <c r="HL105" s="83"/>
      <c r="HM105" s="83"/>
      <c r="HN105" s="83"/>
      <c r="HO105" s="83"/>
      <c r="HP105" s="126"/>
      <c r="HQ105" s="83"/>
      <c r="HR105" s="83"/>
      <c r="HS105" s="83"/>
      <c r="HT105" s="83"/>
      <c r="HU105" s="83"/>
      <c r="HV105" s="83"/>
      <c r="HW105" s="83"/>
      <c r="HX105" s="83"/>
      <c r="HY105" s="83"/>
      <c r="HZ105" s="126"/>
      <c r="IA105" s="83"/>
      <c r="IB105" s="83"/>
      <c r="IC105" s="83"/>
      <c r="ID105" s="83"/>
      <c r="IE105" s="83"/>
      <c r="IF105" s="83"/>
      <c r="IG105" s="83"/>
      <c r="IH105" s="83"/>
      <c r="II105" s="83"/>
      <c r="IJ105" s="126"/>
    </row>
    <row r="106" spans="5:244" x14ac:dyDescent="0.2">
      <c r="E106" s="83"/>
      <c r="F106" s="86"/>
      <c r="G106" s="83"/>
      <c r="H106" s="83"/>
      <c r="I106" s="83"/>
      <c r="J106" s="117"/>
      <c r="K106" s="87"/>
      <c r="L106" s="83"/>
      <c r="M106" s="83"/>
      <c r="N106" s="83"/>
      <c r="O106" s="83"/>
      <c r="P106" s="114"/>
      <c r="Q106" s="83"/>
      <c r="R106" s="114"/>
      <c r="T106" s="88"/>
      <c r="V106" s="89"/>
      <c r="W106" s="83"/>
      <c r="X106" s="83"/>
      <c r="Y106" s="83"/>
      <c r="Z106" s="83"/>
      <c r="AA106" s="181"/>
      <c r="AB106" s="83"/>
      <c r="AC106" s="83"/>
      <c r="AD106" s="83"/>
      <c r="AE106" s="83"/>
      <c r="AF106" s="116"/>
      <c r="AG106" s="85"/>
      <c r="AH106" s="126"/>
      <c r="AI106" s="83"/>
      <c r="AJ106" s="83"/>
      <c r="AK106" s="83"/>
      <c r="AL106" s="83"/>
      <c r="AM106" s="83"/>
      <c r="AN106" s="83"/>
      <c r="AO106" s="83"/>
      <c r="AP106" s="83"/>
      <c r="AQ106" s="83"/>
      <c r="AR106" s="126"/>
      <c r="AS106" s="83"/>
      <c r="AT106" s="83"/>
      <c r="AU106" s="83"/>
      <c r="AV106" s="83"/>
      <c r="AW106" s="83"/>
      <c r="AX106" s="83"/>
      <c r="AY106" s="83"/>
      <c r="AZ106" s="83"/>
      <c r="BA106" s="83"/>
      <c r="BB106" s="126"/>
      <c r="BC106" s="83"/>
      <c r="BD106" s="83"/>
      <c r="BE106" s="83"/>
      <c r="BF106" s="83"/>
      <c r="BG106" s="83"/>
      <c r="BH106" s="83"/>
      <c r="BI106" s="83"/>
      <c r="BJ106" s="83"/>
      <c r="BK106" s="83"/>
      <c r="BL106" s="126"/>
      <c r="BM106" s="83"/>
      <c r="BN106" s="83"/>
      <c r="BO106" s="83"/>
      <c r="BP106" s="83"/>
      <c r="BQ106" s="83"/>
      <c r="BR106" s="83"/>
      <c r="BS106" s="83"/>
      <c r="BT106" s="83"/>
      <c r="BU106" s="83"/>
      <c r="BV106" s="126"/>
      <c r="BW106" s="83"/>
      <c r="BX106" s="83"/>
      <c r="BY106" s="83"/>
      <c r="BZ106" s="83"/>
      <c r="CA106" s="83"/>
      <c r="CB106" s="83"/>
      <c r="CC106" s="83"/>
      <c r="CD106" s="83"/>
      <c r="CE106" s="83"/>
      <c r="CF106" s="126"/>
      <c r="CG106" s="83"/>
      <c r="CH106" s="83"/>
      <c r="CI106" s="83"/>
      <c r="CJ106" s="83"/>
      <c r="CK106" s="83"/>
      <c r="CL106" s="83"/>
      <c r="CM106" s="83"/>
      <c r="CN106" s="83"/>
      <c r="CO106" s="83"/>
      <c r="CP106" s="126"/>
      <c r="CQ106" s="83"/>
      <c r="CR106" s="83"/>
      <c r="CS106" s="83"/>
      <c r="CT106" s="83"/>
      <c r="CU106" s="83"/>
      <c r="CV106" s="83"/>
      <c r="CW106" s="83"/>
      <c r="CX106" s="83"/>
      <c r="CY106" s="83"/>
      <c r="CZ106" s="126"/>
      <c r="DA106" s="83"/>
      <c r="DB106" s="83"/>
      <c r="DC106" s="83"/>
      <c r="DD106" s="83"/>
      <c r="DE106" s="83"/>
      <c r="DF106" s="83"/>
      <c r="DG106" s="83"/>
      <c r="DH106" s="83"/>
      <c r="DI106" s="83"/>
      <c r="DJ106" s="126"/>
      <c r="DK106" s="83"/>
      <c r="DL106" s="83"/>
      <c r="DM106" s="83"/>
      <c r="DN106" s="83"/>
      <c r="DO106" s="83"/>
      <c r="DP106" s="83"/>
      <c r="DQ106" s="83"/>
      <c r="DR106" s="83"/>
      <c r="DS106" s="83"/>
      <c r="DT106" s="126"/>
      <c r="DU106" s="83"/>
      <c r="DV106" s="83"/>
      <c r="DW106" s="83"/>
      <c r="DX106" s="83"/>
      <c r="DY106" s="83"/>
      <c r="DZ106" s="83"/>
      <c r="EA106" s="83"/>
      <c r="EB106" s="83"/>
      <c r="EC106" s="83"/>
      <c r="ED106" s="126"/>
      <c r="EE106" s="83"/>
      <c r="EF106" s="83"/>
      <c r="EG106" s="83"/>
      <c r="EH106" s="83"/>
      <c r="EI106" s="83"/>
      <c r="EJ106" s="83"/>
      <c r="EK106" s="83"/>
      <c r="EL106" s="83"/>
      <c r="EM106" s="83"/>
      <c r="EN106" s="126"/>
      <c r="EO106" s="83"/>
      <c r="EP106" s="83"/>
      <c r="EQ106" s="83"/>
      <c r="ER106" s="83"/>
      <c r="ES106" s="83"/>
      <c r="ET106" s="83"/>
      <c r="EU106" s="83"/>
      <c r="EV106" s="83"/>
      <c r="EW106" s="83"/>
      <c r="EX106" s="126"/>
      <c r="EY106" s="83"/>
      <c r="EZ106" s="83"/>
      <c r="FA106" s="83"/>
      <c r="FB106" s="83"/>
      <c r="FC106" s="83"/>
      <c r="FD106" s="83"/>
      <c r="FE106" s="83"/>
      <c r="FF106" s="83"/>
      <c r="FG106" s="83"/>
      <c r="FH106" s="126"/>
      <c r="FI106" s="83"/>
      <c r="FJ106" s="83"/>
      <c r="FK106" s="83"/>
      <c r="FL106" s="83"/>
      <c r="FM106" s="83"/>
      <c r="FN106" s="83"/>
      <c r="FO106" s="83"/>
      <c r="FP106" s="83"/>
      <c r="FQ106" s="83"/>
      <c r="FR106" s="126"/>
      <c r="FS106" s="83"/>
      <c r="FT106" s="83"/>
      <c r="FU106" s="83"/>
      <c r="FV106" s="83"/>
      <c r="FW106" s="83"/>
      <c r="FX106" s="83"/>
      <c r="FY106" s="83"/>
      <c r="FZ106" s="83"/>
      <c r="GA106" s="83"/>
      <c r="GB106" s="126"/>
      <c r="GC106" s="83"/>
      <c r="GD106" s="83"/>
      <c r="GE106" s="83"/>
      <c r="GF106" s="83"/>
      <c r="GG106" s="83"/>
      <c r="GH106" s="83"/>
      <c r="GI106" s="83"/>
      <c r="GJ106" s="83"/>
      <c r="GK106" s="83"/>
      <c r="GL106" s="126"/>
      <c r="GM106" s="83"/>
      <c r="GN106" s="83"/>
      <c r="GO106" s="83"/>
      <c r="GP106" s="83"/>
      <c r="GQ106" s="83"/>
      <c r="GR106" s="83"/>
      <c r="GS106" s="83"/>
      <c r="GT106" s="83"/>
      <c r="GU106" s="83"/>
      <c r="GV106" s="126"/>
      <c r="GW106" s="83"/>
      <c r="GX106" s="83"/>
      <c r="GY106" s="83"/>
      <c r="GZ106" s="83"/>
      <c r="HA106" s="83"/>
      <c r="HB106" s="83"/>
      <c r="HC106" s="83"/>
      <c r="HD106" s="83"/>
      <c r="HE106" s="83"/>
      <c r="HF106" s="126"/>
      <c r="HG106" s="83"/>
      <c r="HH106" s="83"/>
      <c r="HI106" s="83"/>
      <c r="HJ106" s="83"/>
      <c r="HK106" s="83"/>
      <c r="HL106" s="83"/>
      <c r="HM106" s="83"/>
      <c r="HN106" s="83"/>
      <c r="HO106" s="83"/>
      <c r="HP106" s="126"/>
      <c r="HQ106" s="83"/>
      <c r="HR106" s="83"/>
      <c r="HS106" s="83"/>
      <c r="HT106" s="83"/>
      <c r="HU106" s="83"/>
      <c r="HV106" s="83"/>
      <c r="HW106" s="83"/>
      <c r="HX106" s="83"/>
      <c r="HY106" s="83"/>
      <c r="HZ106" s="126"/>
      <c r="IA106" s="83"/>
      <c r="IB106" s="83"/>
      <c r="IC106" s="83"/>
      <c r="ID106" s="83"/>
      <c r="IE106" s="83"/>
      <c r="IF106" s="83"/>
      <c r="IG106" s="83"/>
      <c r="IH106" s="83"/>
      <c r="II106" s="83"/>
      <c r="IJ106" s="126"/>
    </row>
    <row r="107" spans="5:244" x14ac:dyDescent="0.2">
      <c r="E107" s="120"/>
      <c r="F107" s="121"/>
      <c r="G107" s="120"/>
      <c r="H107" s="120"/>
      <c r="I107" s="120"/>
      <c r="J107" s="122"/>
      <c r="K107" s="123"/>
      <c r="L107" s="120"/>
      <c r="M107" s="120"/>
      <c r="N107" s="120"/>
      <c r="O107" s="120"/>
      <c r="P107" s="124"/>
      <c r="Q107" s="120"/>
      <c r="R107" s="124"/>
      <c r="T107" s="88"/>
      <c r="V107" s="89"/>
      <c r="W107" s="83"/>
      <c r="X107" s="83"/>
      <c r="Y107" s="83"/>
      <c r="Z107" s="83"/>
      <c r="AA107" s="181"/>
      <c r="AB107" s="83"/>
      <c r="AC107" s="83"/>
      <c r="AD107" s="83"/>
      <c r="AE107" s="83"/>
      <c r="AF107" s="116"/>
      <c r="AG107" s="85"/>
      <c r="AH107" s="126"/>
      <c r="AI107" s="83"/>
      <c r="AJ107" s="83"/>
      <c r="AK107" s="83"/>
      <c r="AL107" s="83"/>
      <c r="AM107" s="83"/>
      <c r="AN107" s="83"/>
      <c r="AO107" s="83"/>
      <c r="AP107" s="83"/>
      <c r="AQ107" s="83"/>
      <c r="AR107" s="126"/>
      <c r="AS107" s="83"/>
      <c r="AT107" s="83"/>
      <c r="AU107" s="83"/>
      <c r="AV107" s="83"/>
      <c r="AW107" s="83"/>
      <c r="AX107" s="83"/>
      <c r="AY107" s="83"/>
      <c r="AZ107" s="83"/>
      <c r="BA107" s="83"/>
      <c r="BB107" s="126"/>
      <c r="BC107" s="83"/>
      <c r="BD107" s="83"/>
      <c r="BE107" s="83"/>
      <c r="BF107" s="83"/>
      <c r="BG107" s="83"/>
      <c r="BH107" s="83"/>
      <c r="BI107" s="83"/>
      <c r="BJ107" s="83"/>
      <c r="BK107" s="83"/>
      <c r="BL107" s="126"/>
      <c r="BM107" s="83"/>
      <c r="BN107" s="83"/>
      <c r="BO107" s="83"/>
      <c r="BP107" s="83"/>
      <c r="BQ107" s="83"/>
      <c r="BR107" s="83"/>
      <c r="BS107" s="83"/>
      <c r="BT107" s="83"/>
      <c r="BU107" s="83"/>
      <c r="BV107" s="126"/>
      <c r="BW107" s="83"/>
      <c r="BX107" s="83"/>
      <c r="BY107" s="83"/>
      <c r="BZ107" s="83"/>
      <c r="CA107" s="83"/>
      <c r="CB107" s="83"/>
      <c r="CC107" s="83"/>
      <c r="CD107" s="83"/>
      <c r="CE107" s="83"/>
      <c r="CF107" s="126"/>
      <c r="CG107" s="83"/>
      <c r="CH107" s="83"/>
      <c r="CI107" s="83"/>
      <c r="CJ107" s="83"/>
      <c r="CK107" s="83"/>
      <c r="CL107" s="83"/>
      <c r="CM107" s="83"/>
      <c r="CN107" s="83"/>
      <c r="CO107" s="83"/>
      <c r="CP107" s="126"/>
      <c r="CQ107" s="83"/>
      <c r="CR107" s="83"/>
      <c r="CS107" s="83"/>
      <c r="CT107" s="83"/>
      <c r="CU107" s="83"/>
      <c r="CV107" s="83"/>
      <c r="CW107" s="83"/>
      <c r="CX107" s="83"/>
      <c r="CY107" s="83"/>
      <c r="CZ107" s="126"/>
      <c r="DA107" s="83"/>
      <c r="DB107" s="83"/>
      <c r="DC107" s="83"/>
      <c r="DD107" s="83"/>
      <c r="DE107" s="83"/>
      <c r="DF107" s="83"/>
      <c r="DG107" s="83"/>
      <c r="DH107" s="83"/>
      <c r="DI107" s="83"/>
      <c r="DJ107" s="126"/>
      <c r="DK107" s="83"/>
      <c r="DL107" s="83"/>
      <c r="DM107" s="83"/>
      <c r="DN107" s="83"/>
      <c r="DO107" s="83"/>
      <c r="DP107" s="83"/>
      <c r="DQ107" s="83"/>
      <c r="DR107" s="83"/>
      <c r="DS107" s="83"/>
      <c r="DT107" s="126"/>
      <c r="DU107" s="83"/>
      <c r="DV107" s="83"/>
      <c r="DW107" s="83"/>
      <c r="DX107" s="83"/>
      <c r="DY107" s="83"/>
      <c r="DZ107" s="83"/>
      <c r="EA107" s="83"/>
      <c r="EB107" s="83"/>
      <c r="EC107" s="83"/>
      <c r="ED107" s="126"/>
      <c r="EE107" s="83"/>
      <c r="EF107" s="83"/>
      <c r="EG107" s="83"/>
      <c r="EH107" s="83"/>
      <c r="EI107" s="83"/>
      <c r="EJ107" s="83"/>
      <c r="EK107" s="83"/>
      <c r="EL107" s="83"/>
      <c r="EM107" s="83"/>
      <c r="EN107" s="126"/>
      <c r="EO107" s="83"/>
      <c r="EP107" s="83"/>
      <c r="EQ107" s="83"/>
      <c r="ER107" s="83"/>
      <c r="ES107" s="83"/>
      <c r="ET107" s="83"/>
      <c r="EU107" s="83"/>
      <c r="EV107" s="83"/>
      <c r="EW107" s="83"/>
      <c r="EX107" s="126"/>
      <c r="EY107" s="83"/>
      <c r="EZ107" s="83"/>
      <c r="FA107" s="83"/>
      <c r="FB107" s="83"/>
      <c r="FC107" s="83"/>
      <c r="FD107" s="83"/>
      <c r="FE107" s="83"/>
      <c r="FF107" s="83"/>
      <c r="FG107" s="83"/>
      <c r="FH107" s="126"/>
      <c r="FI107" s="83"/>
      <c r="FJ107" s="83"/>
      <c r="FK107" s="83"/>
      <c r="FL107" s="83"/>
      <c r="FM107" s="83"/>
      <c r="FN107" s="83"/>
      <c r="FO107" s="83"/>
      <c r="FP107" s="83"/>
      <c r="FQ107" s="83"/>
      <c r="FR107" s="126"/>
      <c r="FS107" s="83"/>
      <c r="FT107" s="83"/>
      <c r="FU107" s="83"/>
      <c r="FV107" s="83"/>
      <c r="FW107" s="83"/>
      <c r="FX107" s="83"/>
      <c r="FY107" s="83"/>
      <c r="FZ107" s="83"/>
      <c r="GA107" s="83"/>
      <c r="GB107" s="126"/>
      <c r="GC107" s="83"/>
      <c r="GD107" s="83"/>
      <c r="GE107" s="83"/>
      <c r="GF107" s="83"/>
      <c r="GG107" s="83"/>
      <c r="GH107" s="83"/>
      <c r="GI107" s="83"/>
      <c r="GJ107" s="83"/>
      <c r="GK107" s="83"/>
      <c r="GL107" s="126"/>
      <c r="GM107" s="83"/>
      <c r="GN107" s="83"/>
      <c r="GO107" s="83"/>
      <c r="GP107" s="83"/>
      <c r="GQ107" s="83"/>
      <c r="GR107" s="83"/>
      <c r="GS107" s="83"/>
      <c r="GT107" s="83"/>
      <c r="GU107" s="83"/>
      <c r="GV107" s="126"/>
      <c r="GW107" s="83"/>
      <c r="GX107" s="83"/>
      <c r="GY107" s="83"/>
      <c r="GZ107" s="83"/>
      <c r="HA107" s="83"/>
      <c r="HB107" s="83"/>
      <c r="HC107" s="83"/>
      <c r="HD107" s="83"/>
      <c r="HE107" s="83"/>
      <c r="HF107" s="126"/>
      <c r="HG107" s="83"/>
      <c r="HH107" s="83"/>
      <c r="HI107" s="83"/>
      <c r="HJ107" s="83"/>
      <c r="HK107" s="83"/>
      <c r="HL107" s="83"/>
      <c r="HM107" s="83"/>
      <c r="HN107" s="83"/>
      <c r="HO107" s="83"/>
      <c r="HP107" s="126"/>
      <c r="HQ107" s="83"/>
      <c r="HR107" s="83"/>
      <c r="HS107" s="83"/>
      <c r="HT107" s="83"/>
      <c r="HU107" s="83"/>
      <c r="HV107" s="83"/>
      <c r="HW107" s="83"/>
      <c r="HX107" s="83"/>
      <c r="HY107" s="83"/>
      <c r="HZ107" s="126"/>
      <c r="IA107" s="83"/>
      <c r="IB107" s="83"/>
      <c r="IC107" s="83"/>
      <c r="ID107" s="83"/>
      <c r="IE107" s="83"/>
      <c r="IF107" s="83"/>
      <c r="IG107" s="83"/>
      <c r="IH107" s="83"/>
      <c r="II107" s="83"/>
      <c r="IJ107" s="126"/>
    </row>
    <row r="108" spans="5:244" x14ac:dyDescent="0.2">
      <c r="E108" s="83"/>
      <c r="F108" s="86"/>
      <c r="G108" s="83"/>
      <c r="H108" s="83"/>
      <c r="I108" s="83"/>
      <c r="J108" s="117"/>
      <c r="K108" s="87"/>
      <c r="L108" s="83"/>
      <c r="M108" s="83"/>
      <c r="N108" s="83"/>
      <c r="O108" s="83"/>
      <c r="P108" s="114"/>
      <c r="Q108" s="83"/>
      <c r="R108" s="114"/>
      <c r="T108" s="88"/>
      <c r="V108" s="89"/>
      <c r="W108" s="83"/>
      <c r="X108" s="83"/>
      <c r="Y108" s="83"/>
      <c r="Z108" s="83"/>
      <c r="AA108" s="181"/>
      <c r="AB108" s="83"/>
      <c r="AC108" s="83"/>
      <c r="AD108" s="83"/>
      <c r="AE108" s="83"/>
      <c r="AF108" s="116"/>
      <c r="AG108" s="85"/>
      <c r="AH108" s="126"/>
      <c r="AI108" s="83"/>
      <c r="AJ108" s="83"/>
      <c r="AK108" s="83"/>
      <c r="AL108" s="83"/>
      <c r="AM108" s="83"/>
      <c r="AN108" s="83"/>
      <c r="AO108" s="83"/>
      <c r="AP108" s="83"/>
      <c r="AQ108" s="83"/>
      <c r="AR108" s="126"/>
      <c r="AS108" s="83"/>
      <c r="AT108" s="83"/>
      <c r="AU108" s="83"/>
      <c r="AV108" s="83"/>
      <c r="AW108" s="83"/>
      <c r="AX108" s="83"/>
      <c r="AY108" s="83"/>
      <c r="AZ108" s="83"/>
      <c r="BA108" s="83"/>
      <c r="BB108" s="126"/>
      <c r="BC108" s="83"/>
      <c r="BD108" s="83"/>
      <c r="BE108" s="83"/>
      <c r="BF108" s="83"/>
      <c r="BG108" s="83"/>
      <c r="BH108" s="83"/>
      <c r="BI108" s="83"/>
      <c r="BJ108" s="83"/>
      <c r="BK108" s="83"/>
      <c r="BL108" s="126"/>
      <c r="BM108" s="83"/>
      <c r="BN108" s="83"/>
      <c r="BO108" s="83"/>
      <c r="BP108" s="83"/>
      <c r="BQ108" s="83"/>
      <c r="BR108" s="83"/>
      <c r="BS108" s="83"/>
      <c r="BT108" s="83"/>
      <c r="BU108" s="83"/>
      <c r="BV108" s="126"/>
      <c r="BW108" s="83"/>
      <c r="BX108" s="83"/>
      <c r="BY108" s="83"/>
      <c r="BZ108" s="83"/>
      <c r="CA108" s="83"/>
      <c r="CB108" s="83"/>
      <c r="CC108" s="83"/>
      <c r="CD108" s="83"/>
      <c r="CE108" s="83"/>
      <c r="CF108" s="126"/>
      <c r="CG108" s="83"/>
      <c r="CH108" s="83"/>
      <c r="CI108" s="83"/>
      <c r="CJ108" s="83"/>
      <c r="CK108" s="83"/>
      <c r="CL108" s="83"/>
      <c r="CM108" s="83"/>
      <c r="CN108" s="83"/>
      <c r="CO108" s="83"/>
      <c r="CP108" s="126"/>
      <c r="CQ108" s="83"/>
      <c r="CR108" s="83"/>
      <c r="CS108" s="83"/>
      <c r="CT108" s="83"/>
      <c r="CU108" s="83"/>
      <c r="CV108" s="83"/>
      <c r="CW108" s="83"/>
      <c r="CX108" s="83"/>
      <c r="CY108" s="83"/>
      <c r="CZ108" s="126"/>
      <c r="DA108" s="83"/>
      <c r="DB108" s="83"/>
      <c r="DC108" s="83"/>
      <c r="DD108" s="83"/>
      <c r="DE108" s="83"/>
      <c r="DF108" s="83"/>
      <c r="DG108" s="83"/>
      <c r="DH108" s="83"/>
      <c r="DI108" s="83"/>
      <c r="DJ108" s="126"/>
      <c r="DK108" s="83"/>
      <c r="DL108" s="83"/>
      <c r="DM108" s="83"/>
      <c r="DN108" s="83"/>
      <c r="DO108" s="83"/>
      <c r="DP108" s="83"/>
      <c r="DQ108" s="83"/>
      <c r="DR108" s="83"/>
      <c r="DS108" s="83"/>
      <c r="DT108" s="126"/>
      <c r="DU108" s="83"/>
      <c r="DV108" s="83"/>
      <c r="DW108" s="83"/>
      <c r="DX108" s="83"/>
      <c r="DY108" s="83"/>
      <c r="DZ108" s="83"/>
      <c r="EA108" s="83"/>
      <c r="EB108" s="83"/>
      <c r="EC108" s="83"/>
      <c r="ED108" s="126"/>
      <c r="EE108" s="83"/>
      <c r="EF108" s="83"/>
      <c r="EG108" s="83"/>
      <c r="EH108" s="83"/>
      <c r="EI108" s="83"/>
      <c r="EJ108" s="83"/>
      <c r="EK108" s="83"/>
      <c r="EL108" s="83"/>
      <c r="EM108" s="83"/>
      <c r="EN108" s="126"/>
      <c r="EO108" s="83"/>
      <c r="EP108" s="83"/>
      <c r="EQ108" s="83"/>
      <c r="ER108" s="83"/>
      <c r="ES108" s="83"/>
      <c r="ET108" s="83"/>
      <c r="EU108" s="83"/>
      <c r="EV108" s="83"/>
      <c r="EW108" s="83"/>
      <c r="EX108" s="126"/>
      <c r="EY108" s="83"/>
      <c r="EZ108" s="83"/>
      <c r="FA108" s="83"/>
      <c r="FB108" s="83"/>
      <c r="FC108" s="83"/>
      <c r="FD108" s="83"/>
      <c r="FE108" s="83"/>
      <c r="FF108" s="83"/>
      <c r="FG108" s="83"/>
      <c r="FH108" s="126"/>
      <c r="FI108" s="83"/>
      <c r="FJ108" s="83"/>
      <c r="FK108" s="83"/>
      <c r="FL108" s="83"/>
      <c r="FM108" s="83"/>
      <c r="FN108" s="83"/>
      <c r="FO108" s="83"/>
      <c r="FP108" s="83"/>
      <c r="FQ108" s="83"/>
      <c r="FR108" s="126"/>
      <c r="FS108" s="83"/>
      <c r="FT108" s="83"/>
      <c r="FU108" s="83"/>
      <c r="FV108" s="83"/>
      <c r="FW108" s="83"/>
      <c r="FX108" s="83"/>
      <c r="FY108" s="83"/>
      <c r="FZ108" s="83"/>
      <c r="GA108" s="83"/>
      <c r="GB108" s="126"/>
      <c r="GC108" s="83"/>
      <c r="GD108" s="83"/>
      <c r="GE108" s="83"/>
      <c r="GF108" s="83"/>
      <c r="GG108" s="83"/>
      <c r="GH108" s="83"/>
      <c r="GI108" s="83"/>
      <c r="GJ108" s="83"/>
      <c r="GK108" s="83"/>
      <c r="GL108" s="126"/>
      <c r="GM108" s="83"/>
      <c r="GN108" s="83"/>
      <c r="GO108" s="83"/>
      <c r="GP108" s="83"/>
      <c r="GQ108" s="83"/>
      <c r="GR108" s="83"/>
      <c r="GS108" s="83"/>
      <c r="GT108" s="83"/>
      <c r="GU108" s="83"/>
      <c r="GV108" s="126"/>
      <c r="GW108" s="83"/>
      <c r="GX108" s="83"/>
      <c r="GY108" s="83"/>
      <c r="GZ108" s="83"/>
      <c r="HA108" s="83"/>
      <c r="HB108" s="83"/>
      <c r="HC108" s="83"/>
      <c r="HD108" s="83"/>
      <c r="HE108" s="83"/>
      <c r="HF108" s="126"/>
      <c r="HG108" s="83"/>
      <c r="HH108" s="83"/>
      <c r="HI108" s="83"/>
      <c r="HJ108" s="83"/>
      <c r="HK108" s="83"/>
      <c r="HL108" s="83"/>
      <c r="HM108" s="83"/>
      <c r="HN108" s="83"/>
      <c r="HO108" s="83"/>
      <c r="HP108" s="126"/>
      <c r="HQ108" s="83"/>
      <c r="HR108" s="83"/>
      <c r="HS108" s="83"/>
      <c r="HT108" s="83"/>
      <c r="HU108" s="83"/>
      <c r="HV108" s="83"/>
      <c r="HW108" s="83"/>
      <c r="HX108" s="83"/>
      <c r="HY108" s="83"/>
      <c r="HZ108" s="126"/>
      <c r="IA108" s="83"/>
      <c r="IB108" s="83"/>
      <c r="IC108" s="83"/>
      <c r="ID108" s="83"/>
      <c r="IE108" s="83"/>
      <c r="IF108" s="83"/>
      <c r="IG108" s="83"/>
      <c r="IH108" s="83"/>
      <c r="II108" s="83"/>
      <c r="IJ108" s="126"/>
    </row>
    <row r="109" spans="5:244" x14ac:dyDescent="0.2">
      <c r="AA109" s="182"/>
    </row>
  </sheetData>
  <autoFilter ref="T1:HO94" xr:uid="{F009A009-47A2-4F69-B5AA-3C1A9D0BFCAE}"/>
  <conditionalFormatting sqref="E4:R98 AF4:AF95 E100:R108 AF100:AF108">
    <cfRule type="expression" dxfId="9" priority="4">
      <formula>OR($G4="",$G4=0)</formula>
    </cfRule>
  </conditionalFormatting>
  <conditionalFormatting sqref="E4:R98">
    <cfRule type="expression" dxfId="8" priority="1">
      <formula>MOD(ROW(),2)=0</formula>
    </cfRule>
    <cfRule type="expression" priority="3">
      <formula>MOD(ROW(),2)=0</formula>
    </cfRule>
  </conditionalFormatting>
  <conditionalFormatting sqref="AF96">
    <cfRule type="expression" dxfId="7" priority="10">
      <formula>OR(#REF!="",#REF!=0)</formula>
    </cfRule>
  </conditionalFormatting>
  <conditionalFormatting sqref="AF97:AF99">
    <cfRule type="expression" dxfId="6" priority="9">
      <formula>OR($G96="",$G96=0)</formula>
    </cfRule>
  </conditionalFormatting>
  <pageMargins left="0.7" right="0.7" top="0.75" bottom="0.75" header="0.3" footer="0.3"/>
  <pageSetup paperSize="9" orientation="portrait" r:id="rId1"/>
  <ignoredErrors>
    <ignoredError sqref="AA4:AA95 K100:K104 K4:K95 K96:K98 AA96:AA98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6" r:id="rId4" name="Check Box 4">
              <controlPr defaultSize="0" autoFill="0" autoLine="0" autoPict="0">
                <anchor moveWithCells="1">
                  <from>
                    <xdr:col>2</xdr:col>
                    <xdr:colOff>9525</xdr:colOff>
                    <xdr:row>9</xdr:row>
                    <xdr:rowOff>133350</xdr:rowOff>
                  </from>
                  <to>
                    <xdr:col>2</xdr:col>
                    <xdr:colOff>238125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7" r:id="rId5" name="Check Box 5">
              <controlPr defaultSize="0" autoFill="0" autoLine="0" autoPict="0">
                <anchor moveWithCells="1">
                  <from>
                    <xdr:col>2</xdr:col>
                    <xdr:colOff>9525</xdr:colOff>
                    <xdr:row>10</xdr:row>
                    <xdr:rowOff>142875</xdr:rowOff>
                  </from>
                  <to>
                    <xdr:col>2</xdr:col>
                    <xdr:colOff>238125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8" r:id="rId6" name="Check Box 6">
              <controlPr defaultSize="0" autoFill="0" autoLine="0" autoPict="0">
                <anchor moveWithCells="1">
                  <from>
                    <xdr:col>2</xdr:col>
                    <xdr:colOff>9525</xdr:colOff>
                    <xdr:row>11</xdr:row>
                    <xdr:rowOff>142875</xdr:rowOff>
                  </from>
                  <to>
                    <xdr:col>2</xdr:col>
                    <xdr:colOff>238125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9" r:id="rId7" name="Check Box 7">
              <controlPr defaultSize="0" autoFill="0" autoLine="0" autoPict="0">
                <anchor moveWithCells="1">
                  <from>
                    <xdr:col>2</xdr:col>
                    <xdr:colOff>9525</xdr:colOff>
                    <xdr:row>12</xdr:row>
                    <xdr:rowOff>142875</xdr:rowOff>
                  </from>
                  <to>
                    <xdr:col>2</xdr:col>
                    <xdr:colOff>238125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0" r:id="rId8" name="Check Box 8">
              <controlPr defaultSize="0" autoFill="0" autoLine="0" autoPict="0">
                <anchor moveWithCells="1">
                  <from>
                    <xdr:col>2</xdr:col>
                    <xdr:colOff>9525</xdr:colOff>
                    <xdr:row>13</xdr:row>
                    <xdr:rowOff>142875</xdr:rowOff>
                  </from>
                  <to>
                    <xdr:col>2</xdr:col>
                    <xdr:colOff>238125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1" r:id="rId9" name="Check Box 9">
              <controlPr defaultSize="0" autoFill="0" autoLine="0" autoPict="0">
                <anchor moveWithCells="1">
                  <from>
                    <xdr:col>2</xdr:col>
                    <xdr:colOff>9525</xdr:colOff>
                    <xdr:row>14</xdr:row>
                    <xdr:rowOff>142875</xdr:rowOff>
                  </from>
                  <to>
                    <xdr:col>2</xdr:col>
                    <xdr:colOff>238125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2" r:id="rId10" name="Check Box 10">
              <controlPr defaultSize="0" autoFill="0" autoLine="0" autoPict="0">
                <anchor moveWithCells="1">
                  <from>
                    <xdr:col>2</xdr:col>
                    <xdr:colOff>9525</xdr:colOff>
                    <xdr:row>15</xdr:row>
                    <xdr:rowOff>142875</xdr:rowOff>
                  </from>
                  <to>
                    <xdr:col>2</xdr:col>
                    <xdr:colOff>238125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3" r:id="rId11" name="Check Box 11">
              <controlPr defaultSize="0" autoFill="0" autoLine="0" autoPict="0">
                <anchor moveWithCells="1">
                  <from>
                    <xdr:col>2</xdr:col>
                    <xdr:colOff>9525</xdr:colOff>
                    <xdr:row>16</xdr:row>
                    <xdr:rowOff>142875</xdr:rowOff>
                  </from>
                  <to>
                    <xdr:col>2</xdr:col>
                    <xdr:colOff>238125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4" r:id="rId12" name="Check Box 12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142875</xdr:rowOff>
                  </from>
                  <to>
                    <xdr:col>2</xdr:col>
                    <xdr:colOff>238125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5" r:id="rId13" name="Check Box 13">
              <controlPr defaultSize="0" autoFill="0" autoLine="0" autoPict="0">
                <anchor moveWithCells="1">
                  <from>
                    <xdr:col>2</xdr:col>
                    <xdr:colOff>9525</xdr:colOff>
                    <xdr:row>18</xdr:row>
                    <xdr:rowOff>142875</xdr:rowOff>
                  </from>
                  <to>
                    <xdr:col>2</xdr:col>
                    <xdr:colOff>238125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6" r:id="rId14" name="Check Box 14">
              <controlPr defaultSize="0" autoFill="0" autoLine="0" autoPict="0">
                <anchor moveWithCells="1">
                  <from>
                    <xdr:col>2</xdr:col>
                    <xdr:colOff>9525</xdr:colOff>
                    <xdr:row>19</xdr:row>
                    <xdr:rowOff>142875</xdr:rowOff>
                  </from>
                  <to>
                    <xdr:col>2</xdr:col>
                    <xdr:colOff>238125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7" r:id="rId15" name="Check Box 15">
              <controlPr defaultSize="0" autoFill="0" autoLine="0" autoPict="0">
                <anchor moveWithCells="1">
                  <from>
                    <xdr:col>2</xdr:col>
                    <xdr:colOff>9525</xdr:colOff>
                    <xdr:row>20</xdr:row>
                    <xdr:rowOff>142875</xdr:rowOff>
                  </from>
                  <to>
                    <xdr:col>2</xdr:col>
                    <xdr:colOff>238125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8" r:id="rId16" name="Check Box 16">
              <controlPr defaultSize="0" autoFill="0" autoLine="0" autoPict="0">
                <anchor moveWithCells="1">
                  <from>
                    <xdr:col>2</xdr:col>
                    <xdr:colOff>9525</xdr:colOff>
                    <xdr:row>21</xdr:row>
                    <xdr:rowOff>142875</xdr:rowOff>
                  </from>
                  <to>
                    <xdr:col>2</xdr:col>
                    <xdr:colOff>238125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9" r:id="rId17" name="Check Box 17">
              <controlPr defaultSize="0" autoFill="0" autoLine="0" autoPict="0">
                <anchor moveWithCells="1">
                  <from>
                    <xdr:col>2</xdr:col>
                    <xdr:colOff>9525</xdr:colOff>
                    <xdr:row>22</xdr:row>
                    <xdr:rowOff>133350</xdr:rowOff>
                  </from>
                  <to>
                    <xdr:col>2</xdr:col>
                    <xdr:colOff>228600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0" r:id="rId18" name="Check Box 18">
              <controlPr defaultSize="0" autoFill="0" autoLine="0" autoPict="0">
                <anchor moveWithCells="1">
                  <from>
                    <xdr:col>2</xdr:col>
                    <xdr:colOff>9525</xdr:colOff>
                    <xdr:row>23</xdr:row>
                    <xdr:rowOff>133350</xdr:rowOff>
                  </from>
                  <to>
                    <xdr:col>2</xdr:col>
                    <xdr:colOff>238125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1" r:id="rId19" name="Check Box 19">
              <controlPr defaultSize="0" autoFill="0" autoLine="0" autoPict="0">
                <anchor moveWithCells="1">
                  <from>
                    <xdr:col>2</xdr:col>
                    <xdr:colOff>9525</xdr:colOff>
                    <xdr:row>24</xdr:row>
                    <xdr:rowOff>142875</xdr:rowOff>
                  </from>
                  <to>
                    <xdr:col>2</xdr:col>
                    <xdr:colOff>228600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2" r:id="rId20" name="Drop Down 20">
              <controlPr defaultSize="0" autoLine="0" autoPict="0">
                <anchor moveWithCells="1">
                  <from>
                    <xdr:col>0</xdr:col>
                    <xdr:colOff>161925</xdr:colOff>
                    <xdr:row>2</xdr:row>
                    <xdr:rowOff>57150</xdr:rowOff>
                  </from>
                  <to>
                    <xdr:col>2</xdr:col>
                    <xdr:colOff>571500</xdr:colOff>
                    <xdr:row>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3" r:id="rId21" name="Check Box 21">
              <controlPr defaultSize="0" autoFill="0" autoLine="0" autoPict="0">
                <anchor moveWithCells="1">
                  <from>
                    <xdr:col>2</xdr:col>
                    <xdr:colOff>9525</xdr:colOff>
                    <xdr:row>6</xdr:row>
                    <xdr:rowOff>133350</xdr:rowOff>
                  </from>
                  <to>
                    <xdr:col>2</xdr:col>
                    <xdr:colOff>219075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22" name="Check Box 2">
              <controlPr defaultSize="0" autoFill="0" autoLine="0" autoPict="0">
                <anchor moveWithCells="1">
                  <from>
                    <xdr:col>2</xdr:col>
                    <xdr:colOff>9525</xdr:colOff>
                    <xdr:row>7</xdr:row>
                    <xdr:rowOff>123825</xdr:rowOff>
                  </from>
                  <to>
                    <xdr:col>2</xdr:col>
                    <xdr:colOff>238125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5" r:id="rId23" name="Check Box 3">
              <controlPr defaultSize="0" autoFill="0" autoLine="0" autoPict="0">
                <anchor moveWithCells="1">
                  <from>
                    <xdr:col>2</xdr:col>
                    <xdr:colOff>9525</xdr:colOff>
                    <xdr:row>8</xdr:row>
                    <xdr:rowOff>133350</xdr:rowOff>
                  </from>
                  <to>
                    <xdr:col>2</xdr:col>
                    <xdr:colOff>238125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4" r:id="rId24" name="Check Box 22">
              <controlPr defaultSize="0" autoFill="0" autoLine="0" autoPict="0">
                <anchor moveWithCells="1">
                  <from>
                    <xdr:col>2</xdr:col>
                    <xdr:colOff>9525</xdr:colOff>
                    <xdr:row>5</xdr:row>
                    <xdr:rowOff>133350</xdr:rowOff>
                  </from>
                  <to>
                    <xdr:col>2</xdr:col>
                    <xdr:colOff>219075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5" r:id="rId25" name="Check Box 23">
              <controlPr defaultSize="0" autoFill="0" autoLine="0" autoPict="0">
                <anchor moveWithCells="1">
                  <from>
                    <xdr:col>2</xdr:col>
                    <xdr:colOff>9525</xdr:colOff>
                    <xdr:row>4</xdr:row>
                    <xdr:rowOff>133350</xdr:rowOff>
                  </from>
                  <to>
                    <xdr:col>2</xdr:col>
                    <xdr:colOff>219075</xdr:colOff>
                    <xdr:row>6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0EF4-7DA2-4504-8B40-BAFDFCF443EC}">
  <sheetPr>
    <tabColor rgb="FFFFC000"/>
  </sheetPr>
  <dimension ref="A1:AG30"/>
  <sheetViews>
    <sheetView showGridLines="0" zoomScaleNormal="100" workbookViewId="0"/>
  </sheetViews>
  <sheetFormatPr baseColWidth="10" defaultColWidth="10.7109375" defaultRowHeight="12.75" outlineLevelCol="1" x14ac:dyDescent="0.2"/>
  <cols>
    <col min="1" max="1" width="2.7109375" style="213" customWidth="1"/>
    <col min="2" max="2" width="12.7109375" style="80" customWidth="1"/>
    <col min="3" max="3" width="8.7109375" style="213" customWidth="1"/>
    <col min="4" max="4" width="5.7109375" style="214" customWidth="1"/>
    <col min="5" max="5" width="11.42578125" style="80" bestFit="1" customWidth="1"/>
    <col min="6" max="6" width="6.7109375" style="80" bestFit="1" customWidth="1"/>
    <col min="7" max="7" width="8.5703125" style="80" bestFit="1" customWidth="1"/>
    <col min="8" max="8" width="6.28515625" style="80" bestFit="1" customWidth="1"/>
    <col min="9" max="9" width="7" style="80" bestFit="1" customWidth="1"/>
    <col min="10" max="10" width="7.42578125" style="80" bestFit="1" customWidth="1"/>
    <col min="11" max="11" width="4.140625" style="80" bestFit="1" customWidth="1"/>
    <col min="12" max="12" width="6.140625" style="80" bestFit="1" customWidth="1"/>
    <col min="13" max="13" width="7.85546875" style="80" bestFit="1" customWidth="1"/>
    <col min="14" max="14" width="8.28515625" style="80" bestFit="1" customWidth="1"/>
    <col min="15" max="15" width="14.85546875" style="80" bestFit="1" customWidth="1"/>
    <col min="16" max="16" width="10.7109375" style="80" bestFit="1" customWidth="1"/>
    <col min="17" max="17" width="3" style="91" hidden="1" customWidth="1" outlineLevel="1"/>
    <col min="18" max="18" width="6.28515625" style="91" hidden="1" customWidth="1" outlineLevel="1"/>
    <col min="19" max="20" width="12.7109375" style="80" hidden="1" customWidth="1" outlineLevel="1"/>
    <col min="21" max="21" width="6.5703125" style="80" hidden="1" customWidth="1" outlineLevel="1"/>
    <col min="22" max="22" width="8.42578125" style="80" hidden="1" customWidth="1" outlineLevel="1"/>
    <col min="23" max="23" width="6.140625" style="80" hidden="1" customWidth="1" outlineLevel="1"/>
    <col min="24" max="24" width="6.85546875" style="80" hidden="1" customWidth="1" outlineLevel="1"/>
    <col min="25" max="25" width="5" style="80" hidden="1" customWidth="1" outlineLevel="1"/>
    <col min="26" max="26" width="4" style="80" hidden="1" customWidth="1" outlineLevel="1"/>
    <col min="27" max="27" width="6" style="80" hidden="1" customWidth="1" outlineLevel="1"/>
    <col min="28" max="28" width="7.7109375" style="80" hidden="1" customWidth="1" outlineLevel="1"/>
    <col min="29" max="29" width="8.140625" style="80" hidden="1" customWidth="1" outlineLevel="1"/>
    <col min="30" max="30" width="14.7109375" style="80" hidden="1" customWidth="1" outlineLevel="1"/>
    <col min="31" max="31" width="10.5703125" style="80" hidden="1" customWidth="1" outlineLevel="1"/>
    <col min="32" max="32" width="10.7109375" style="80" hidden="1" customWidth="1" outlineLevel="1"/>
    <col min="33" max="33" width="10.7109375" style="80" collapsed="1"/>
    <col min="34" max="16384" width="10.7109375" style="80"/>
  </cols>
  <sheetData>
    <row r="1" spans="1:33" s="213" customFormat="1" x14ac:dyDescent="0.2">
      <c r="B1" s="214">
        <v>88</v>
      </c>
      <c r="C1" s="214" t="str" cm="1">
        <f t="array" ref="C1">INDEX(Listes!$X$4:$X$153,B1)</f>
        <v>Thib</v>
      </c>
      <c r="D1" s="214"/>
    </row>
    <row r="2" spans="1:33" s="213" customFormat="1" x14ac:dyDescent="0.2">
      <c r="D2" s="214">
        <v>1</v>
      </c>
      <c r="E2" s="214">
        <v>3</v>
      </c>
      <c r="F2" s="214">
        <v>4</v>
      </c>
      <c r="G2" s="214">
        <v>5</v>
      </c>
      <c r="H2" s="214">
        <v>6</v>
      </c>
      <c r="I2" s="214">
        <v>7</v>
      </c>
      <c r="J2" s="214">
        <v>8</v>
      </c>
      <c r="K2" s="214">
        <v>9</v>
      </c>
      <c r="L2" s="214">
        <v>10</v>
      </c>
      <c r="M2" s="214">
        <v>11</v>
      </c>
      <c r="N2" s="214">
        <v>12</v>
      </c>
      <c r="O2" s="214">
        <v>13</v>
      </c>
      <c r="P2" s="214">
        <v>14</v>
      </c>
      <c r="T2" s="214">
        <v>1</v>
      </c>
      <c r="U2" s="214">
        <v>2</v>
      </c>
      <c r="V2" s="214">
        <v>3</v>
      </c>
      <c r="W2" s="214">
        <v>4</v>
      </c>
      <c r="X2" s="214">
        <v>5</v>
      </c>
      <c r="Y2" s="214">
        <v>6</v>
      </c>
      <c r="Z2" s="214">
        <v>7</v>
      </c>
      <c r="AA2" s="214">
        <v>8</v>
      </c>
      <c r="AB2" s="214">
        <v>9</v>
      </c>
      <c r="AC2" s="214">
        <v>10</v>
      </c>
      <c r="AD2" s="214">
        <v>2</v>
      </c>
      <c r="AE2" s="214"/>
    </row>
    <row r="3" spans="1:33" ht="35.1" customHeight="1" x14ac:dyDescent="0.2">
      <c r="D3" s="214">
        <v>1</v>
      </c>
      <c r="E3" s="128" t="s">
        <v>130</v>
      </c>
      <c r="F3" s="128" t="s">
        <v>0</v>
      </c>
      <c r="G3" s="128" t="s">
        <v>1</v>
      </c>
      <c r="H3" s="128" t="s">
        <v>228</v>
      </c>
      <c r="I3" s="128" t="s">
        <v>3</v>
      </c>
      <c r="J3" s="128" t="s">
        <v>94</v>
      </c>
      <c r="K3" s="128" t="s">
        <v>108</v>
      </c>
      <c r="L3" s="128" t="s">
        <v>107</v>
      </c>
      <c r="M3" s="128" t="s">
        <v>109</v>
      </c>
      <c r="N3" s="128" t="s">
        <v>106</v>
      </c>
      <c r="O3" s="128" t="s">
        <v>235</v>
      </c>
      <c r="P3" s="128" t="s">
        <v>236</v>
      </c>
      <c r="S3" s="268" t="s">
        <v>230</v>
      </c>
      <c r="T3" s="269"/>
      <c r="U3" s="6" t="s">
        <v>0</v>
      </c>
      <c r="V3" s="6" t="s">
        <v>1</v>
      </c>
      <c r="W3" s="6" t="s">
        <v>228</v>
      </c>
      <c r="X3" s="6" t="s">
        <v>3</v>
      </c>
      <c r="Y3" s="6" t="s">
        <v>94</v>
      </c>
      <c r="Z3" s="6" t="s">
        <v>108</v>
      </c>
      <c r="AA3" s="6" t="s">
        <v>107</v>
      </c>
      <c r="AB3" s="6" t="s">
        <v>109</v>
      </c>
      <c r="AC3" s="6" t="s">
        <v>106</v>
      </c>
      <c r="AD3" s="6" t="s">
        <v>235</v>
      </c>
      <c r="AE3" s="6" t="s">
        <v>236</v>
      </c>
    </row>
    <row r="4" spans="1:33" x14ac:dyDescent="0.2">
      <c r="A4" s="80"/>
      <c r="C4" s="80"/>
      <c r="E4" s="81"/>
      <c r="F4" s="81">
        <f ca="1">SUM(F6:F26)</f>
        <v>346</v>
      </c>
      <c r="G4" s="81">
        <f t="shared" ref="G4:I4" ca="1" si="0">SUM(G6:G26)</f>
        <v>331</v>
      </c>
      <c r="H4" s="81">
        <f t="shared" ca="1" si="0"/>
        <v>15</v>
      </c>
      <c r="I4" s="81">
        <f t="shared" ca="1" si="0"/>
        <v>29850</v>
      </c>
      <c r="J4" s="82">
        <f ca="1">I4/F4</f>
        <v>86.271676300578036</v>
      </c>
      <c r="K4" s="81">
        <f ca="1">SUM(K6:K26)</f>
        <v>178</v>
      </c>
      <c r="L4" s="81">
        <f t="shared" ref="L4:O4" ca="1" si="1">SUM(L6:L26)</f>
        <v>194</v>
      </c>
      <c r="M4" s="81">
        <f t="shared" ca="1" si="1"/>
        <v>84</v>
      </c>
      <c r="N4" s="81">
        <f t="shared" ca="1" si="1"/>
        <v>2</v>
      </c>
      <c r="O4" s="81">
        <f t="shared" ca="1" si="1"/>
        <v>415</v>
      </c>
      <c r="P4" s="161">
        <f ca="1">IFERROR(F4/O4,"")</f>
        <v>0.83373493975903612</v>
      </c>
      <c r="S4" s="89" t="str" cm="1">
        <f t="array" ref="S4">INDEX($T4:$AE4,$D$3)</f>
        <v>Toutes saisons</v>
      </c>
      <c r="T4" s="80" t="s">
        <v>245</v>
      </c>
      <c r="U4" s="81">
        <f ca="1">SUM(U6:U26)</f>
        <v>346</v>
      </c>
      <c r="V4" s="81">
        <f t="shared" ref="V4:X4" ca="1" si="2">SUM(V6:V26)</f>
        <v>331</v>
      </c>
      <c r="W4" s="81">
        <f t="shared" ca="1" si="2"/>
        <v>15</v>
      </c>
      <c r="X4" s="81">
        <f t="shared" ca="1" si="2"/>
        <v>29850</v>
      </c>
      <c r="Y4" s="82">
        <f ca="1">X4/U4</f>
        <v>86.271676300578036</v>
      </c>
      <c r="Z4" s="81">
        <f ca="1">SUM(Z6:Z26)</f>
        <v>178</v>
      </c>
      <c r="AA4" s="81">
        <f t="shared" ref="AA4:AD4" ca="1" si="3">SUM(AA6:AA26)</f>
        <v>194</v>
      </c>
      <c r="AB4" s="81">
        <f t="shared" ca="1" si="3"/>
        <v>84</v>
      </c>
      <c r="AC4" s="81">
        <f t="shared" ca="1" si="3"/>
        <v>2</v>
      </c>
      <c r="AD4" s="81">
        <f t="shared" ca="1" si="3"/>
        <v>415</v>
      </c>
      <c r="AE4" s="119">
        <f ca="1">IFERROR(U4/AD4,"")</f>
        <v>0.83373493975903612</v>
      </c>
    </row>
    <row r="5" spans="1:33" x14ac:dyDescent="0.2">
      <c r="A5" s="80"/>
      <c r="C5" s="80"/>
      <c r="I5" s="118"/>
      <c r="P5" s="127"/>
      <c r="AE5" s="127"/>
    </row>
    <row r="6" spans="1:33" x14ac:dyDescent="0.2">
      <c r="A6" s="213">
        <v>1</v>
      </c>
      <c r="B6" s="80" t="s">
        <v>260</v>
      </c>
      <c r="C6" s="213" t="b">
        <v>1</v>
      </c>
      <c r="D6" s="214">
        <v>1</v>
      </c>
      <c r="E6" s="83" t="str">
        <f>IFERROR(VLOOKUP($D6,$R$6:$AE$26,E$2,0),"")</f>
        <v>Saison 25-26</v>
      </c>
      <c r="F6" s="83">
        <f t="shared" ref="F6:P21" ca="1" si="4">IFERROR(VLOOKUP($D6,$R$6:$AE$26,F$2,0),"")</f>
        <v>16</v>
      </c>
      <c r="G6" s="83">
        <f t="shared" ca="1" si="4"/>
        <v>16</v>
      </c>
      <c r="H6" s="83">
        <f t="shared" ca="1" si="4"/>
        <v>0</v>
      </c>
      <c r="I6" s="83">
        <f t="shared" ca="1" si="4"/>
        <v>1395</v>
      </c>
      <c r="J6" s="83">
        <f t="shared" ca="1" si="4"/>
        <v>87</v>
      </c>
      <c r="K6" s="83">
        <f t="shared" ca="1" si="4"/>
        <v>4</v>
      </c>
      <c r="L6" s="83">
        <f t="shared" ca="1" si="4"/>
        <v>2</v>
      </c>
      <c r="M6" s="83">
        <f t="shared" ca="1" si="4"/>
        <v>3</v>
      </c>
      <c r="N6" s="83">
        <f t="shared" ca="1" si="4"/>
        <v>0</v>
      </c>
      <c r="O6" s="83">
        <f t="shared" ca="1" si="4"/>
        <v>20</v>
      </c>
      <c r="P6" s="179">
        <f t="shared" ca="1" si="4"/>
        <v>0.8</v>
      </c>
      <c r="Q6" s="91">
        <v>1</v>
      </c>
      <c r="R6" s="178">
        <f>IF(ISNUMBER(S6),RANK(S6,$S$6:$S$92,0)+COUNTIFS($S6:$S$26,S6)-1,IF($S$4=$T$4,Q6,""))</f>
        <v>1</v>
      </c>
      <c r="S6" s="89" t="str" cm="1">
        <f t="array" ref="S6">INDEX($T6:$AE6,$D$3)</f>
        <v>Saison 25-26</v>
      </c>
      <c r="T6" s="80" t="str">
        <f t="shared" ref="T6:T26" si="5">B6</f>
        <v>Saison 25-26</v>
      </c>
      <c r="U6" s="83">
        <f t="shared" ref="U6:AC15" ca="1" si="6">IFERROR(IF($C6,VLOOKUP($C$1,INDIRECT("'"&amp;SUBSTITUTE($B6,"Saison","Stats",1)&amp;"'!$A:$J"),U$2,0),""),"")</f>
        <v>16</v>
      </c>
      <c r="V6" s="83">
        <f t="shared" ca="1" si="6"/>
        <v>16</v>
      </c>
      <c r="W6" s="83">
        <f t="shared" ca="1" si="6"/>
        <v>0</v>
      </c>
      <c r="X6" s="83">
        <f t="shared" ca="1" si="6"/>
        <v>1395</v>
      </c>
      <c r="Y6" s="83">
        <f t="shared" ca="1" si="6"/>
        <v>87</v>
      </c>
      <c r="Z6" s="83">
        <f t="shared" ca="1" si="6"/>
        <v>4</v>
      </c>
      <c r="AA6" s="83">
        <f t="shared" ca="1" si="6"/>
        <v>2</v>
      </c>
      <c r="AB6" s="83">
        <f t="shared" ca="1" si="6"/>
        <v>3</v>
      </c>
      <c r="AC6" s="83">
        <f t="shared" ca="1" si="6"/>
        <v>0</v>
      </c>
      <c r="AD6" s="83">
        <f ca="1">IFERROR(IF($C6,IF(U6*1&gt;0,SUMIFS('Stats Coachs'!$F:$F,'Stats Coachs'!$C:$C,'Stats par joueur'!$B6),""),""),"")</f>
        <v>20</v>
      </c>
      <c r="AE6" s="114">
        <f t="shared" ref="AE6" ca="1" si="7">IFERROR(U6/AD6,"")</f>
        <v>0.8</v>
      </c>
    </row>
    <row r="7" spans="1:33" x14ac:dyDescent="0.2">
      <c r="A7" s="213">
        <v>2</v>
      </c>
      <c r="B7" s="80" t="s">
        <v>256</v>
      </c>
      <c r="C7" s="213" t="b">
        <v>1</v>
      </c>
      <c r="D7" s="214">
        <v>2</v>
      </c>
      <c r="E7" s="83" t="str">
        <f t="shared" ref="E7:P26" si="8">IFERROR(VLOOKUP($D7,$R$6:$AE$26,E$2,0),"")</f>
        <v>Saison 24-25</v>
      </c>
      <c r="F7" s="83">
        <f t="shared" ca="1" si="4"/>
        <v>17</v>
      </c>
      <c r="G7" s="83">
        <f t="shared" ca="1" si="4"/>
        <v>16</v>
      </c>
      <c r="H7" s="83">
        <f t="shared" ca="1" si="4"/>
        <v>1</v>
      </c>
      <c r="I7" s="83">
        <f t="shared" ca="1" si="4"/>
        <v>1325</v>
      </c>
      <c r="J7" s="83">
        <f t="shared" ca="1" si="4"/>
        <v>78</v>
      </c>
      <c r="K7" s="83">
        <f t="shared" ca="1" si="4"/>
        <v>6</v>
      </c>
      <c r="L7" s="83">
        <f t="shared" ca="1" si="4"/>
        <v>14</v>
      </c>
      <c r="M7" s="83">
        <f t="shared" ca="1" si="4"/>
        <v>2</v>
      </c>
      <c r="N7" s="83">
        <f t="shared" ca="1" si="4"/>
        <v>0</v>
      </c>
      <c r="O7" s="83">
        <f t="shared" ca="1" si="4"/>
        <v>25</v>
      </c>
      <c r="P7" s="179">
        <f t="shared" ca="1" si="4"/>
        <v>0.68</v>
      </c>
      <c r="Q7" s="91">
        <v>2</v>
      </c>
      <c r="R7" s="178">
        <f>IF(ISNUMBER(S7),RANK(S7,$S$6:$S$92,0)+COUNTIFS($S7:$S$26,S7)-1,IF($S$4=$T$4,Q7,""))</f>
        <v>2</v>
      </c>
      <c r="S7" s="89" t="str" cm="1">
        <f t="array" ref="S7">INDEX($T7:$AE7,$D$3)</f>
        <v>Saison 24-25</v>
      </c>
      <c r="T7" s="80" t="str">
        <f t="shared" si="5"/>
        <v>Saison 24-25</v>
      </c>
      <c r="U7" s="83">
        <f t="shared" ca="1" si="6"/>
        <v>17</v>
      </c>
      <c r="V7" s="83">
        <f t="shared" ca="1" si="6"/>
        <v>16</v>
      </c>
      <c r="W7" s="83">
        <f t="shared" ca="1" si="6"/>
        <v>1</v>
      </c>
      <c r="X7" s="83">
        <f t="shared" ca="1" si="6"/>
        <v>1325</v>
      </c>
      <c r="Y7" s="83">
        <f t="shared" ca="1" si="6"/>
        <v>78</v>
      </c>
      <c r="Z7" s="83">
        <f t="shared" ca="1" si="6"/>
        <v>6</v>
      </c>
      <c r="AA7" s="83">
        <f t="shared" ca="1" si="6"/>
        <v>14</v>
      </c>
      <c r="AB7" s="83">
        <f t="shared" ca="1" si="6"/>
        <v>2</v>
      </c>
      <c r="AC7" s="83">
        <f t="shared" ca="1" si="6"/>
        <v>0</v>
      </c>
      <c r="AD7" s="83">
        <f ca="1">IFERROR(IF($C7,IF(U7*1&gt;0,SUMIFS('Stats Coachs'!$F:$F,'Stats Coachs'!$C:$C,'Stats par joueur'!$B7),""),""),"")</f>
        <v>25</v>
      </c>
      <c r="AE7" s="114">
        <f t="shared" ref="AE7" ca="1" si="9">IFERROR(U7/AD7,"")</f>
        <v>0.68</v>
      </c>
    </row>
    <row r="8" spans="1:33" x14ac:dyDescent="0.2">
      <c r="A8" s="213">
        <v>3</v>
      </c>
      <c r="B8" s="80" t="s">
        <v>250</v>
      </c>
      <c r="C8" s="213" t="b">
        <v>1</v>
      </c>
      <c r="D8" s="214">
        <v>3</v>
      </c>
      <c r="E8" s="83" t="str">
        <f t="shared" si="8"/>
        <v>Saison 23-24</v>
      </c>
      <c r="F8" s="83">
        <f t="shared" ca="1" si="4"/>
        <v>13</v>
      </c>
      <c r="G8" s="83">
        <f t="shared" ca="1" si="4"/>
        <v>12</v>
      </c>
      <c r="H8" s="83">
        <f t="shared" ca="1" si="4"/>
        <v>1</v>
      </c>
      <c r="I8" s="83">
        <f t="shared" ca="1" si="4"/>
        <v>1025</v>
      </c>
      <c r="J8" s="83">
        <f t="shared" ca="1" si="4"/>
        <v>79</v>
      </c>
      <c r="K8" s="83">
        <f t="shared" ca="1" si="4"/>
        <v>6</v>
      </c>
      <c r="L8" s="83">
        <f t="shared" ca="1" si="4"/>
        <v>5</v>
      </c>
      <c r="M8" s="83">
        <f t="shared" ca="1" si="4"/>
        <v>2</v>
      </c>
      <c r="N8" s="83">
        <f t="shared" ca="1" si="4"/>
        <v>0</v>
      </c>
      <c r="O8" s="83">
        <f t="shared" ca="1" si="4"/>
        <v>22</v>
      </c>
      <c r="P8" s="179">
        <f t="shared" ca="1" si="4"/>
        <v>0.59090909090909094</v>
      </c>
      <c r="Q8" s="91">
        <v>3</v>
      </c>
      <c r="R8" s="178">
        <f>IF(ISNUMBER(S8),RANK(S8,$S$6:$S$92,0)+COUNTIFS($S8:$S$26,S8)-1,IF($S$4=$T$4,Q8,""))</f>
        <v>3</v>
      </c>
      <c r="S8" s="89" t="str" cm="1">
        <f t="array" ref="S8">INDEX($T8:$AE8,$D$3)</f>
        <v>Saison 23-24</v>
      </c>
      <c r="T8" s="80" t="str">
        <f t="shared" si="5"/>
        <v>Saison 23-24</v>
      </c>
      <c r="U8" s="83">
        <f t="shared" ca="1" si="6"/>
        <v>13</v>
      </c>
      <c r="V8" s="83">
        <f t="shared" ca="1" si="6"/>
        <v>12</v>
      </c>
      <c r="W8" s="83">
        <f t="shared" ca="1" si="6"/>
        <v>1</v>
      </c>
      <c r="X8" s="83">
        <f t="shared" ca="1" si="6"/>
        <v>1025</v>
      </c>
      <c r="Y8" s="83">
        <f t="shared" ca="1" si="6"/>
        <v>79</v>
      </c>
      <c r="Z8" s="83">
        <f t="shared" ca="1" si="6"/>
        <v>6</v>
      </c>
      <c r="AA8" s="83">
        <f t="shared" ca="1" si="6"/>
        <v>5</v>
      </c>
      <c r="AB8" s="83">
        <f t="shared" ca="1" si="6"/>
        <v>2</v>
      </c>
      <c r="AC8" s="83">
        <f t="shared" ca="1" si="6"/>
        <v>0</v>
      </c>
      <c r="AD8" s="83">
        <f ca="1">IFERROR(IF($C8,IF(U8*1&gt;0,SUMIFS('Stats Coachs'!$F:$F,'Stats Coachs'!$C:$C,'Stats par joueur'!$B8),""),""),"")</f>
        <v>22</v>
      </c>
      <c r="AE8" s="114">
        <f t="shared" ref="AE8" ca="1" si="10">IFERROR(U8/AD8,"")</f>
        <v>0.59090909090909094</v>
      </c>
    </row>
    <row r="9" spans="1:33" x14ac:dyDescent="0.2">
      <c r="A9" s="213">
        <v>4</v>
      </c>
      <c r="B9" s="80" t="s">
        <v>208</v>
      </c>
      <c r="C9" s="213" t="b">
        <v>1</v>
      </c>
      <c r="D9" s="214">
        <v>4</v>
      </c>
      <c r="E9" s="83" t="str">
        <f t="shared" si="8"/>
        <v>Saison 22-23</v>
      </c>
      <c r="F9" s="83">
        <f t="shared" ca="1" si="4"/>
        <v>17</v>
      </c>
      <c r="G9" s="83">
        <f t="shared" ca="1" si="4"/>
        <v>16</v>
      </c>
      <c r="H9" s="83">
        <f t="shared" ca="1" si="4"/>
        <v>1</v>
      </c>
      <c r="I9" s="83">
        <f t="shared" ca="1" si="4"/>
        <v>1430</v>
      </c>
      <c r="J9" s="83">
        <f t="shared" ca="1" si="4"/>
        <v>84</v>
      </c>
      <c r="K9" s="83">
        <f t="shared" ca="1" si="4"/>
        <v>4</v>
      </c>
      <c r="L9" s="83">
        <f t="shared" ca="1" si="4"/>
        <v>10</v>
      </c>
      <c r="M9" s="83">
        <f t="shared" ca="1" si="4"/>
        <v>5</v>
      </c>
      <c r="N9" s="83">
        <f t="shared" ca="1" si="4"/>
        <v>0</v>
      </c>
      <c r="O9" s="83">
        <f t="shared" ca="1" si="4"/>
        <v>21</v>
      </c>
      <c r="P9" s="179">
        <f t="shared" ca="1" si="4"/>
        <v>0.80952380952380953</v>
      </c>
      <c r="Q9" s="91">
        <v>4</v>
      </c>
      <c r="R9" s="178">
        <f>IF(ISNUMBER(S9),RANK(S9,$S$6:$S$92,0)+COUNTIFS($S9:$S$26,S9)-1,IF($S$4=$T$4,Q9,""))</f>
        <v>4</v>
      </c>
      <c r="S9" s="89" t="str" cm="1">
        <f t="array" ref="S9">INDEX($T9:$AE9,$D$3)</f>
        <v>Saison 22-23</v>
      </c>
      <c r="T9" s="80" t="str">
        <f t="shared" si="5"/>
        <v>Saison 22-23</v>
      </c>
      <c r="U9" s="83">
        <f t="shared" ca="1" si="6"/>
        <v>17</v>
      </c>
      <c r="V9" s="83">
        <f t="shared" ca="1" si="6"/>
        <v>16</v>
      </c>
      <c r="W9" s="83">
        <f t="shared" ca="1" si="6"/>
        <v>1</v>
      </c>
      <c r="X9" s="83">
        <f t="shared" ca="1" si="6"/>
        <v>1430</v>
      </c>
      <c r="Y9" s="83">
        <f t="shared" ca="1" si="6"/>
        <v>84</v>
      </c>
      <c r="Z9" s="83">
        <f t="shared" ca="1" si="6"/>
        <v>4</v>
      </c>
      <c r="AA9" s="83">
        <f t="shared" ca="1" si="6"/>
        <v>10</v>
      </c>
      <c r="AB9" s="83">
        <f t="shared" ca="1" si="6"/>
        <v>5</v>
      </c>
      <c r="AC9" s="83">
        <f t="shared" ca="1" si="6"/>
        <v>0</v>
      </c>
      <c r="AD9" s="83">
        <f ca="1">IFERROR(IF($C9,IF(U9*1&gt;0,SUMIFS('Stats Coachs'!$F:$F,'Stats Coachs'!$C:$C,'Stats par joueur'!$B9),""),""),"")</f>
        <v>21</v>
      </c>
      <c r="AE9" s="114">
        <f t="shared" ref="AE9:AE26" ca="1" si="11">IFERROR(U9/AD9,"")</f>
        <v>0.80952380952380953</v>
      </c>
    </row>
    <row r="10" spans="1:33" x14ac:dyDescent="0.2">
      <c r="A10" s="213">
        <v>5</v>
      </c>
      <c r="B10" s="80" t="s">
        <v>209</v>
      </c>
      <c r="C10" s="213" t="b">
        <v>1</v>
      </c>
      <c r="D10" s="214">
        <v>5</v>
      </c>
      <c r="E10" s="83" t="str">
        <f t="shared" si="8"/>
        <v>Saison 21-22</v>
      </c>
      <c r="F10" s="83">
        <f t="shared" ca="1" si="4"/>
        <v>18</v>
      </c>
      <c r="G10" s="83">
        <f t="shared" ca="1" si="4"/>
        <v>17</v>
      </c>
      <c r="H10" s="83">
        <f t="shared" ca="1" si="4"/>
        <v>1</v>
      </c>
      <c r="I10" s="83">
        <f t="shared" ca="1" si="4"/>
        <v>1490</v>
      </c>
      <c r="J10" s="83">
        <f t="shared" ca="1" si="4"/>
        <v>83</v>
      </c>
      <c r="K10" s="83">
        <f t="shared" ca="1" si="4"/>
        <v>9</v>
      </c>
      <c r="L10" s="83">
        <f t="shared" ca="1" si="4"/>
        <v>15</v>
      </c>
      <c r="M10" s="83">
        <f t="shared" ca="1" si="4"/>
        <v>3</v>
      </c>
      <c r="N10" s="83">
        <f t="shared" ca="1" si="4"/>
        <v>0</v>
      </c>
      <c r="O10" s="83">
        <f t="shared" ca="1" si="4"/>
        <v>19</v>
      </c>
      <c r="P10" s="179">
        <f t="shared" ca="1" si="4"/>
        <v>0.94736842105263153</v>
      </c>
      <c r="Q10" s="91">
        <v>5</v>
      </c>
      <c r="R10" s="178">
        <f>IF(ISNUMBER(S10),RANK(S10,$S$6:$S$92,0)+COUNTIFS($S10:$S$26,S10)-1,IF($S$4=$T$4,Q10,""))</f>
        <v>5</v>
      </c>
      <c r="S10" s="89" t="str" cm="1">
        <f t="array" ref="S10">INDEX($T10:$AE10,$D$3)</f>
        <v>Saison 21-22</v>
      </c>
      <c r="T10" s="80" t="str">
        <f t="shared" si="5"/>
        <v>Saison 21-22</v>
      </c>
      <c r="U10" s="83">
        <f t="shared" ca="1" si="6"/>
        <v>18</v>
      </c>
      <c r="V10" s="83">
        <f t="shared" ca="1" si="6"/>
        <v>17</v>
      </c>
      <c r="W10" s="83">
        <f t="shared" ca="1" si="6"/>
        <v>1</v>
      </c>
      <c r="X10" s="83">
        <f t="shared" ca="1" si="6"/>
        <v>1490</v>
      </c>
      <c r="Y10" s="83">
        <f t="shared" ca="1" si="6"/>
        <v>83</v>
      </c>
      <c r="Z10" s="83">
        <f t="shared" ca="1" si="6"/>
        <v>9</v>
      </c>
      <c r="AA10" s="83">
        <f t="shared" ca="1" si="6"/>
        <v>15</v>
      </c>
      <c r="AB10" s="83">
        <f t="shared" ca="1" si="6"/>
        <v>3</v>
      </c>
      <c r="AC10" s="83">
        <f t="shared" ca="1" si="6"/>
        <v>0</v>
      </c>
      <c r="AD10" s="83">
        <f ca="1">IFERROR(IF($C10,IF(U10*1&gt;0,SUMIFS('Stats Coachs'!$F:$F,'Stats Coachs'!$C:$C,'Stats par joueur'!$B10),""),""),"")</f>
        <v>19</v>
      </c>
      <c r="AE10" s="114">
        <f t="shared" ca="1" si="11"/>
        <v>0.94736842105263153</v>
      </c>
    </row>
    <row r="11" spans="1:33" x14ac:dyDescent="0.2">
      <c r="A11" s="213">
        <v>6</v>
      </c>
      <c r="B11" s="80" t="s">
        <v>210</v>
      </c>
      <c r="C11" s="213" t="b">
        <v>1</v>
      </c>
      <c r="D11" s="214">
        <v>6</v>
      </c>
      <c r="E11" s="83" t="str">
        <f t="shared" si="8"/>
        <v>Saison 20-21</v>
      </c>
      <c r="F11" s="83">
        <f t="shared" ca="1" si="4"/>
        <v>5</v>
      </c>
      <c r="G11" s="83">
        <f t="shared" ca="1" si="4"/>
        <v>5</v>
      </c>
      <c r="H11" s="83">
        <f t="shared" ca="1" si="4"/>
        <v>0</v>
      </c>
      <c r="I11" s="83">
        <f t="shared" ca="1" si="4"/>
        <v>540</v>
      </c>
      <c r="J11" s="83">
        <f t="shared" ca="1" si="4"/>
        <v>90</v>
      </c>
      <c r="K11" s="83">
        <f t="shared" ca="1" si="4"/>
        <v>2</v>
      </c>
      <c r="L11" s="83">
        <f t="shared" ca="1" si="4"/>
        <v>1</v>
      </c>
      <c r="M11" s="83">
        <f t="shared" ca="1" si="4"/>
        <v>1</v>
      </c>
      <c r="N11" s="83">
        <f t="shared" ca="1" si="4"/>
        <v>0</v>
      </c>
      <c r="O11" s="83">
        <f t="shared" ca="1" si="4"/>
        <v>5</v>
      </c>
      <c r="P11" s="179">
        <f t="shared" ca="1" si="4"/>
        <v>1</v>
      </c>
      <c r="Q11" s="91">
        <v>6</v>
      </c>
      <c r="R11" s="178">
        <f>IF(ISNUMBER(S11),RANK(S11,$S$6:$S$92,0)+COUNTIFS($S11:$S$26,S11)-1,IF($S$4=$T$4,Q11,""))</f>
        <v>6</v>
      </c>
      <c r="S11" s="89" t="str" cm="1">
        <f t="array" ref="S11">INDEX($T11:$AE11,$D$3)</f>
        <v>Saison 20-21</v>
      </c>
      <c r="T11" s="80" t="str">
        <f t="shared" si="5"/>
        <v>Saison 20-21</v>
      </c>
      <c r="U11" s="83">
        <f t="shared" ca="1" si="6"/>
        <v>5</v>
      </c>
      <c r="V11" s="83">
        <f t="shared" ca="1" si="6"/>
        <v>5</v>
      </c>
      <c r="W11" s="83">
        <f t="shared" ca="1" si="6"/>
        <v>0</v>
      </c>
      <c r="X11" s="83">
        <f t="shared" ca="1" si="6"/>
        <v>540</v>
      </c>
      <c r="Y11" s="83">
        <f t="shared" ca="1" si="6"/>
        <v>90</v>
      </c>
      <c r="Z11" s="83">
        <f t="shared" ca="1" si="6"/>
        <v>2</v>
      </c>
      <c r="AA11" s="83">
        <f t="shared" ca="1" si="6"/>
        <v>1</v>
      </c>
      <c r="AB11" s="83">
        <f t="shared" ca="1" si="6"/>
        <v>1</v>
      </c>
      <c r="AC11" s="83">
        <f t="shared" ca="1" si="6"/>
        <v>0</v>
      </c>
      <c r="AD11" s="83">
        <f ca="1">IFERROR(IF($C11,IF(U11*1&gt;0,SUMIFS('Stats Coachs'!$F:$F,'Stats Coachs'!$C:$C,'Stats par joueur'!$B11),""),""),"")</f>
        <v>5</v>
      </c>
      <c r="AE11" s="114">
        <f t="shared" ca="1" si="11"/>
        <v>1</v>
      </c>
    </row>
    <row r="12" spans="1:33" x14ac:dyDescent="0.2">
      <c r="A12" s="213">
        <v>7</v>
      </c>
      <c r="B12" s="80" t="s">
        <v>211</v>
      </c>
      <c r="C12" s="213" t="b">
        <v>1</v>
      </c>
      <c r="D12" s="214">
        <v>7</v>
      </c>
      <c r="E12" s="83" t="str">
        <f t="shared" si="8"/>
        <v>Saison 19-20</v>
      </c>
      <c r="F12" s="83">
        <f t="shared" ca="1" si="4"/>
        <v>10</v>
      </c>
      <c r="G12" s="83">
        <f t="shared" ca="1" si="4"/>
        <v>10</v>
      </c>
      <c r="H12" s="83">
        <f t="shared" ca="1" si="4"/>
        <v>0</v>
      </c>
      <c r="I12" s="83">
        <f t="shared" ca="1" si="4"/>
        <v>880</v>
      </c>
      <c r="J12" s="83">
        <f t="shared" ca="1" si="4"/>
        <v>88</v>
      </c>
      <c r="K12" s="83">
        <f t="shared" ca="1" si="4"/>
        <v>6</v>
      </c>
      <c r="L12" s="83">
        <f t="shared" ca="1" si="4"/>
        <v>4</v>
      </c>
      <c r="M12" s="83">
        <f t="shared" ca="1" si="4"/>
        <v>3</v>
      </c>
      <c r="N12" s="83">
        <f t="shared" ca="1" si="4"/>
        <v>0</v>
      </c>
      <c r="O12" s="83">
        <f t="shared" ca="1" si="4"/>
        <v>13</v>
      </c>
      <c r="P12" s="179">
        <f t="shared" ca="1" si="4"/>
        <v>0.76923076923076927</v>
      </c>
      <c r="Q12" s="91">
        <v>7</v>
      </c>
      <c r="R12" s="178">
        <f>IF(ISNUMBER(S12),RANK(S12,$S$6:$S$92,0)+COUNTIFS($S12:$S$26,S12)-1,IF($S$4=$T$4,Q12,""))</f>
        <v>7</v>
      </c>
      <c r="S12" s="89" t="str" cm="1">
        <f t="array" ref="S12">INDEX($T12:$AE12,$D$3)</f>
        <v>Saison 19-20</v>
      </c>
      <c r="T12" s="80" t="str">
        <f t="shared" si="5"/>
        <v>Saison 19-20</v>
      </c>
      <c r="U12" s="83">
        <f t="shared" ca="1" si="6"/>
        <v>10</v>
      </c>
      <c r="V12" s="83">
        <f t="shared" ca="1" si="6"/>
        <v>10</v>
      </c>
      <c r="W12" s="83">
        <f t="shared" ca="1" si="6"/>
        <v>0</v>
      </c>
      <c r="X12" s="83">
        <f t="shared" ca="1" si="6"/>
        <v>880</v>
      </c>
      <c r="Y12" s="83">
        <f t="shared" ca="1" si="6"/>
        <v>88</v>
      </c>
      <c r="Z12" s="83">
        <f t="shared" ca="1" si="6"/>
        <v>6</v>
      </c>
      <c r="AA12" s="83">
        <f t="shared" ca="1" si="6"/>
        <v>4</v>
      </c>
      <c r="AB12" s="83">
        <f t="shared" ca="1" si="6"/>
        <v>3</v>
      </c>
      <c r="AC12" s="83">
        <f t="shared" ca="1" si="6"/>
        <v>0</v>
      </c>
      <c r="AD12" s="83">
        <f ca="1">IFERROR(IF($C12,IF(U12*1&gt;0,SUMIFS('Stats Coachs'!$F:$F,'Stats Coachs'!$C:$C,'Stats par joueur'!$B12),""),""),"")</f>
        <v>13</v>
      </c>
      <c r="AE12" s="114">
        <f t="shared" ca="1" si="11"/>
        <v>0.76923076923076927</v>
      </c>
    </row>
    <row r="13" spans="1:33" x14ac:dyDescent="0.2">
      <c r="A13" s="213">
        <v>8</v>
      </c>
      <c r="B13" s="80" t="s">
        <v>212</v>
      </c>
      <c r="C13" s="213" t="b">
        <v>1</v>
      </c>
      <c r="D13" s="214">
        <v>8</v>
      </c>
      <c r="E13" s="83" t="str">
        <f t="shared" si="8"/>
        <v>Saison 18-19</v>
      </c>
      <c r="F13" s="83">
        <f t="shared" ca="1" si="4"/>
        <v>18</v>
      </c>
      <c r="G13" s="83">
        <f t="shared" ca="1" si="4"/>
        <v>18</v>
      </c>
      <c r="H13" s="83">
        <f t="shared" ca="1" si="4"/>
        <v>0</v>
      </c>
      <c r="I13" s="83">
        <f t="shared" ca="1" si="4"/>
        <v>1570</v>
      </c>
      <c r="J13" s="83">
        <f t="shared" ca="1" si="4"/>
        <v>87</v>
      </c>
      <c r="K13" s="83">
        <f t="shared" ca="1" si="4"/>
        <v>13</v>
      </c>
      <c r="L13" s="83">
        <f t="shared" ca="1" si="4"/>
        <v>16</v>
      </c>
      <c r="M13" s="83">
        <f t="shared" ca="1" si="4"/>
        <v>2</v>
      </c>
      <c r="N13" s="83">
        <f t="shared" ca="1" si="4"/>
        <v>1</v>
      </c>
      <c r="O13" s="83">
        <f t="shared" ca="1" si="4"/>
        <v>18</v>
      </c>
      <c r="P13" s="179">
        <f t="shared" ca="1" si="4"/>
        <v>1</v>
      </c>
      <c r="Q13" s="91">
        <v>8</v>
      </c>
      <c r="R13" s="178">
        <f>IF(ISNUMBER(S13),RANK(S13,$S$6:$S$92,0)+COUNTIFS($S13:$S$26,S13)-1,IF($S$4=$T$4,Q13,""))</f>
        <v>8</v>
      </c>
      <c r="S13" s="89" t="str" cm="1">
        <f t="array" ref="S13">INDEX($T13:$AE13,$D$3)</f>
        <v>Saison 18-19</v>
      </c>
      <c r="T13" s="80" t="str">
        <f t="shared" si="5"/>
        <v>Saison 18-19</v>
      </c>
      <c r="U13" s="83">
        <f t="shared" ca="1" si="6"/>
        <v>18</v>
      </c>
      <c r="V13" s="83">
        <f t="shared" ca="1" si="6"/>
        <v>18</v>
      </c>
      <c r="W13" s="83">
        <f t="shared" ca="1" si="6"/>
        <v>0</v>
      </c>
      <c r="X13" s="83">
        <f t="shared" ca="1" si="6"/>
        <v>1570</v>
      </c>
      <c r="Y13" s="83">
        <f t="shared" ca="1" si="6"/>
        <v>87</v>
      </c>
      <c r="Z13" s="83">
        <f t="shared" ca="1" si="6"/>
        <v>13</v>
      </c>
      <c r="AA13" s="83">
        <f t="shared" ca="1" si="6"/>
        <v>16</v>
      </c>
      <c r="AB13" s="83">
        <f t="shared" ca="1" si="6"/>
        <v>2</v>
      </c>
      <c r="AC13" s="83">
        <f t="shared" ca="1" si="6"/>
        <v>1</v>
      </c>
      <c r="AD13" s="83">
        <f ca="1">IFERROR(IF($C13,IF(U13*1&gt;0,SUMIFS('Stats Coachs'!$F:$F,'Stats Coachs'!$C:$C,'Stats par joueur'!$B13),""),""),"")</f>
        <v>18</v>
      </c>
      <c r="AE13" s="114">
        <f t="shared" ca="1" si="11"/>
        <v>1</v>
      </c>
    </row>
    <row r="14" spans="1:33" x14ac:dyDescent="0.2">
      <c r="A14" s="213">
        <v>9</v>
      </c>
      <c r="B14" s="80" t="s">
        <v>213</v>
      </c>
      <c r="C14" s="213" t="b">
        <v>1</v>
      </c>
      <c r="D14" s="214">
        <v>9</v>
      </c>
      <c r="E14" s="83" t="str">
        <f t="shared" si="8"/>
        <v>Saison 17-18</v>
      </c>
      <c r="F14" s="83">
        <f t="shared" ca="1" si="4"/>
        <v>17</v>
      </c>
      <c r="G14" s="83">
        <f t="shared" ca="1" si="4"/>
        <v>17</v>
      </c>
      <c r="H14" s="83">
        <f t="shared" ca="1" si="4"/>
        <v>0</v>
      </c>
      <c r="I14" s="83">
        <f t="shared" ca="1" si="4"/>
        <v>1510</v>
      </c>
      <c r="J14" s="83">
        <f t="shared" ca="1" si="4"/>
        <v>89</v>
      </c>
      <c r="K14" s="83">
        <f t="shared" ca="1" si="4"/>
        <v>8</v>
      </c>
      <c r="L14" s="83">
        <f t="shared" ca="1" si="4"/>
        <v>5</v>
      </c>
      <c r="M14" s="83">
        <f t="shared" ca="1" si="4"/>
        <v>6</v>
      </c>
      <c r="N14" s="83">
        <f t="shared" ca="1" si="4"/>
        <v>0</v>
      </c>
      <c r="O14" s="83">
        <f t="shared" ca="1" si="4"/>
        <v>24</v>
      </c>
      <c r="P14" s="179">
        <f t="shared" ca="1" si="4"/>
        <v>0.70833333333333337</v>
      </c>
      <c r="Q14" s="91">
        <v>9</v>
      </c>
      <c r="R14" s="178">
        <f>IF(ISNUMBER(S14),RANK(S14,$S$6:$S$92,0)+COUNTIFS($S14:$S$26,S14)-1,IF($S$4=$T$4,Q14,""))</f>
        <v>9</v>
      </c>
      <c r="S14" s="89" t="str" cm="1">
        <f t="array" ref="S14">INDEX($T14:$AE14,$D$3)</f>
        <v>Saison 17-18</v>
      </c>
      <c r="T14" s="80" t="str">
        <f t="shared" si="5"/>
        <v>Saison 17-18</v>
      </c>
      <c r="U14" s="83">
        <f t="shared" ca="1" si="6"/>
        <v>17</v>
      </c>
      <c r="V14" s="83">
        <f t="shared" ca="1" si="6"/>
        <v>17</v>
      </c>
      <c r="W14" s="83">
        <f t="shared" ca="1" si="6"/>
        <v>0</v>
      </c>
      <c r="X14" s="83">
        <f t="shared" ca="1" si="6"/>
        <v>1510</v>
      </c>
      <c r="Y14" s="83">
        <f t="shared" ca="1" si="6"/>
        <v>89</v>
      </c>
      <c r="Z14" s="83">
        <f t="shared" ca="1" si="6"/>
        <v>8</v>
      </c>
      <c r="AA14" s="83">
        <f t="shared" ca="1" si="6"/>
        <v>5</v>
      </c>
      <c r="AB14" s="83">
        <f t="shared" ca="1" si="6"/>
        <v>6</v>
      </c>
      <c r="AC14" s="83">
        <f t="shared" ca="1" si="6"/>
        <v>0</v>
      </c>
      <c r="AD14" s="83">
        <f ca="1">IFERROR(IF($C14,IF(U14*1&gt;0,SUMIFS('Stats Coachs'!$F:$F,'Stats Coachs'!$C:$C,'Stats par joueur'!$B14),""),""),"")</f>
        <v>24</v>
      </c>
      <c r="AE14" s="114">
        <f t="shared" ca="1" si="11"/>
        <v>0.70833333333333337</v>
      </c>
    </row>
    <row r="15" spans="1:33" x14ac:dyDescent="0.2">
      <c r="A15" s="213">
        <v>10</v>
      </c>
      <c r="B15" s="80" t="s">
        <v>214</v>
      </c>
      <c r="C15" s="213" t="b">
        <v>1</v>
      </c>
      <c r="D15" s="214">
        <v>10</v>
      </c>
      <c r="E15" s="83" t="str">
        <f t="shared" si="8"/>
        <v>Saison 16-17</v>
      </c>
      <c r="F15" s="83">
        <f t="shared" ca="1" si="4"/>
        <v>22</v>
      </c>
      <c r="G15" s="83">
        <f t="shared" ca="1" si="4"/>
        <v>21</v>
      </c>
      <c r="H15" s="83">
        <f t="shared" ca="1" si="4"/>
        <v>1</v>
      </c>
      <c r="I15" s="83">
        <f t="shared" ca="1" si="4"/>
        <v>1920</v>
      </c>
      <c r="J15" s="83" t="str">
        <f t="shared" ca="1" si="4"/>
        <v>87.5</v>
      </c>
      <c r="K15" s="83">
        <f t="shared" ca="1" si="4"/>
        <v>5</v>
      </c>
      <c r="L15" s="83">
        <f t="shared" ca="1" si="4"/>
        <v>12</v>
      </c>
      <c r="M15" s="83">
        <f t="shared" ca="1" si="4"/>
        <v>3</v>
      </c>
      <c r="N15" s="83">
        <f t="shared" ca="1" si="4"/>
        <v>0</v>
      </c>
      <c r="O15" s="83">
        <f t="shared" ca="1" si="4"/>
        <v>24</v>
      </c>
      <c r="P15" s="179">
        <f t="shared" ca="1" si="4"/>
        <v>0.91666666666666663</v>
      </c>
      <c r="Q15" s="91">
        <v>10</v>
      </c>
      <c r="R15" s="178">
        <f>IF(ISNUMBER(S15),RANK(S15,$S$6:$S$92,0)+COUNTIFS($S15:$S$26,S15)-1,IF($S$4=$T$4,Q15,""))</f>
        <v>10</v>
      </c>
      <c r="S15" s="89" t="str" cm="1">
        <f t="array" ref="S15">INDEX($T15:$AE15,$D$3)</f>
        <v>Saison 16-17</v>
      </c>
      <c r="T15" s="80" t="str">
        <f t="shared" si="5"/>
        <v>Saison 16-17</v>
      </c>
      <c r="U15" s="83">
        <f t="shared" ca="1" si="6"/>
        <v>22</v>
      </c>
      <c r="V15" s="83">
        <f t="shared" ca="1" si="6"/>
        <v>21</v>
      </c>
      <c r="W15" s="83">
        <f t="shared" ca="1" si="6"/>
        <v>1</v>
      </c>
      <c r="X15" s="83">
        <f t="shared" ca="1" si="6"/>
        <v>1920</v>
      </c>
      <c r="Y15" s="83" t="str">
        <f t="shared" ca="1" si="6"/>
        <v>87.5</v>
      </c>
      <c r="Z15" s="83">
        <f t="shared" ca="1" si="6"/>
        <v>5</v>
      </c>
      <c r="AA15" s="83">
        <f t="shared" ca="1" si="6"/>
        <v>12</v>
      </c>
      <c r="AB15" s="83">
        <f t="shared" ca="1" si="6"/>
        <v>3</v>
      </c>
      <c r="AC15" s="83">
        <f t="shared" ca="1" si="6"/>
        <v>0</v>
      </c>
      <c r="AD15" s="83">
        <f ca="1">IFERROR(IF($C15,IF(U15*1&gt;0,SUMIFS('Stats Coachs'!$F:$F,'Stats Coachs'!$C:$C,'Stats par joueur'!$B15),""),""),"")</f>
        <v>24</v>
      </c>
      <c r="AE15" s="114">
        <f t="shared" ca="1" si="11"/>
        <v>0.91666666666666663</v>
      </c>
    </row>
    <row r="16" spans="1:33" x14ac:dyDescent="0.2">
      <c r="A16" s="213">
        <v>11</v>
      </c>
      <c r="B16" s="80" t="s">
        <v>215</v>
      </c>
      <c r="C16" s="213" t="b">
        <v>1</v>
      </c>
      <c r="D16" s="214">
        <v>11</v>
      </c>
      <c r="E16" s="83" t="str">
        <f t="shared" si="8"/>
        <v>Saison 15-16</v>
      </c>
      <c r="F16" s="83">
        <f t="shared" ca="1" si="4"/>
        <v>23</v>
      </c>
      <c r="G16" s="83">
        <f t="shared" ca="1" si="4"/>
        <v>22</v>
      </c>
      <c r="H16" s="83">
        <f t="shared" ca="1" si="4"/>
        <v>1</v>
      </c>
      <c r="I16" s="83">
        <f t="shared" ca="1" si="4"/>
        <v>1980</v>
      </c>
      <c r="J16" s="83">
        <f t="shared" ca="1" si="4"/>
        <v>86</v>
      </c>
      <c r="K16" s="83">
        <f t="shared" ca="1" si="4"/>
        <v>5</v>
      </c>
      <c r="L16" s="83">
        <f t="shared" ca="1" si="4"/>
        <v>15</v>
      </c>
      <c r="M16" s="83">
        <f t="shared" ca="1" si="4"/>
        <v>5</v>
      </c>
      <c r="N16" s="83">
        <f t="shared" ca="1" si="4"/>
        <v>0</v>
      </c>
      <c r="O16" s="83">
        <f t="shared" ca="1" si="4"/>
        <v>25</v>
      </c>
      <c r="P16" s="179">
        <f t="shared" ca="1" si="4"/>
        <v>0.92</v>
      </c>
      <c r="Q16" s="91">
        <v>11</v>
      </c>
      <c r="R16" s="178">
        <f>IF(ISNUMBER(S16),RANK(S16,$S$6:$S$92,0)+COUNTIFS($S16:$S$26,S16)-1,IF($S$4=$T$4,Q16,""))</f>
        <v>11</v>
      </c>
      <c r="S16" s="89" t="str" cm="1">
        <f t="array" ref="S16">INDEX($T16:$AE16,$D$3)</f>
        <v>Saison 15-16</v>
      </c>
      <c r="T16" s="80" t="str">
        <f t="shared" si="5"/>
        <v>Saison 15-16</v>
      </c>
      <c r="U16" s="83">
        <f t="shared" ref="U16:AC26" ca="1" si="12">IFERROR(IF($C16,VLOOKUP($C$1,INDIRECT("'"&amp;SUBSTITUTE($B16,"Saison","Stats",1)&amp;"'!$A:$J"),U$2,0),""),"")</f>
        <v>23</v>
      </c>
      <c r="V16" s="83">
        <f t="shared" ca="1" si="12"/>
        <v>22</v>
      </c>
      <c r="W16" s="83">
        <f t="shared" ca="1" si="12"/>
        <v>1</v>
      </c>
      <c r="X16" s="83">
        <f t="shared" ca="1" si="12"/>
        <v>1980</v>
      </c>
      <c r="Y16" s="83">
        <f t="shared" ca="1" si="12"/>
        <v>86</v>
      </c>
      <c r="Z16" s="83">
        <f t="shared" ca="1" si="12"/>
        <v>5</v>
      </c>
      <c r="AA16" s="83">
        <f t="shared" ca="1" si="12"/>
        <v>15</v>
      </c>
      <c r="AB16" s="83">
        <f t="shared" ca="1" si="12"/>
        <v>5</v>
      </c>
      <c r="AC16" s="83">
        <f t="shared" ca="1" si="12"/>
        <v>0</v>
      </c>
      <c r="AD16" s="83">
        <f ca="1">IFERROR(IF($C16,IF(U16*1&gt;0,SUMIFS('Stats Coachs'!$F:$F,'Stats Coachs'!$C:$C,'Stats par joueur'!$B16),""),""),"")</f>
        <v>25</v>
      </c>
      <c r="AE16" s="114">
        <f t="shared" ca="1" si="11"/>
        <v>0.92</v>
      </c>
      <c r="AG16"/>
    </row>
    <row r="17" spans="1:31" x14ac:dyDescent="0.2">
      <c r="A17" s="213">
        <v>12</v>
      </c>
      <c r="B17" s="80" t="s">
        <v>216</v>
      </c>
      <c r="C17" s="213" t="b">
        <v>1</v>
      </c>
      <c r="D17" s="214">
        <v>12</v>
      </c>
      <c r="E17" s="83" t="str">
        <f t="shared" si="8"/>
        <v>Saison 14-15</v>
      </c>
      <c r="F17" s="83">
        <f t="shared" ca="1" si="4"/>
        <v>20</v>
      </c>
      <c r="G17" s="83">
        <f t="shared" ca="1" si="4"/>
        <v>19</v>
      </c>
      <c r="H17" s="83">
        <f t="shared" ca="1" si="4"/>
        <v>1</v>
      </c>
      <c r="I17" s="83">
        <f t="shared" ca="1" si="4"/>
        <v>1690</v>
      </c>
      <c r="J17" s="83">
        <f t="shared" ca="1" si="4"/>
        <v>84.5</v>
      </c>
      <c r="K17" s="83">
        <f t="shared" ca="1" si="4"/>
        <v>8</v>
      </c>
      <c r="L17" s="83">
        <f t="shared" ca="1" si="4"/>
        <v>15</v>
      </c>
      <c r="M17" s="83">
        <f t="shared" ca="1" si="4"/>
        <v>3</v>
      </c>
      <c r="N17" s="83">
        <f t="shared" ca="1" si="4"/>
        <v>0</v>
      </c>
      <c r="O17" s="83">
        <f t="shared" ca="1" si="4"/>
        <v>23</v>
      </c>
      <c r="P17" s="179">
        <f t="shared" ca="1" si="4"/>
        <v>0.86956521739130432</v>
      </c>
      <c r="Q17" s="91">
        <v>12</v>
      </c>
      <c r="R17" s="178">
        <f>IF(ISNUMBER(S17),RANK(S17,$S$6:$S$92,0)+COUNTIFS($S17:$S$26,S17)-1,IF($S$4=$T$4,Q17,""))</f>
        <v>12</v>
      </c>
      <c r="S17" s="89" t="str" cm="1">
        <f t="array" ref="S17">INDEX($T17:$AE17,$D$3)</f>
        <v>Saison 14-15</v>
      </c>
      <c r="T17" s="80" t="str">
        <f t="shared" si="5"/>
        <v>Saison 14-15</v>
      </c>
      <c r="U17" s="83">
        <f t="shared" ca="1" si="12"/>
        <v>20</v>
      </c>
      <c r="V17" s="83">
        <f t="shared" ca="1" si="12"/>
        <v>19</v>
      </c>
      <c r="W17" s="83">
        <f t="shared" ca="1" si="12"/>
        <v>1</v>
      </c>
      <c r="X17" s="83">
        <f t="shared" ca="1" si="12"/>
        <v>1690</v>
      </c>
      <c r="Y17" s="83">
        <f t="shared" ca="1" si="12"/>
        <v>84.5</v>
      </c>
      <c r="Z17" s="83">
        <f t="shared" ca="1" si="12"/>
        <v>8</v>
      </c>
      <c r="AA17" s="83">
        <f t="shared" ca="1" si="12"/>
        <v>15</v>
      </c>
      <c r="AB17" s="83">
        <f t="shared" ca="1" si="12"/>
        <v>3</v>
      </c>
      <c r="AC17" s="83">
        <f t="shared" ca="1" si="12"/>
        <v>0</v>
      </c>
      <c r="AD17" s="83">
        <f ca="1">IFERROR(IF($C17,IF(U17*1&gt;0,SUMIFS('Stats Coachs'!$F:$F,'Stats Coachs'!$C:$C,'Stats par joueur'!$B17),""),""),"")</f>
        <v>23</v>
      </c>
      <c r="AE17" s="114">
        <f t="shared" ca="1" si="11"/>
        <v>0.86956521739130432</v>
      </c>
    </row>
    <row r="18" spans="1:31" x14ac:dyDescent="0.2">
      <c r="A18" s="213">
        <v>13</v>
      </c>
      <c r="B18" s="80" t="s">
        <v>217</v>
      </c>
      <c r="C18" s="213" t="b">
        <v>1</v>
      </c>
      <c r="D18" s="214">
        <v>13</v>
      </c>
      <c r="E18" s="83" t="str">
        <f t="shared" si="8"/>
        <v>Saison 13-14</v>
      </c>
      <c r="F18" s="83">
        <f t="shared" ca="1" si="4"/>
        <v>22</v>
      </c>
      <c r="G18" s="83">
        <f t="shared" ca="1" si="4"/>
        <v>20</v>
      </c>
      <c r="H18" s="83">
        <f t="shared" ca="1" si="4"/>
        <v>2</v>
      </c>
      <c r="I18" s="83">
        <f t="shared" ca="1" si="4"/>
        <v>1805</v>
      </c>
      <c r="J18" s="83">
        <f t="shared" ca="1" si="4"/>
        <v>83</v>
      </c>
      <c r="K18" s="83">
        <f t="shared" ca="1" si="4"/>
        <v>9</v>
      </c>
      <c r="L18" s="83">
        <f t="shared" ca="1" si="4"/>
        <v>8</v>
      </c>
      <c r="M18" s="83">
        <f t="shared" ca="1" si="4"/>
        <v>5</v>
      </c>
      <c r="N18" s="83">
        <f t="shared" ca="1" si="4"/>
        <v>1</v>
      </c>
      <c r="O18" s="83">
        <f t="shared" ca="1" si="4"/>
        <v>27</v>
      </c>
      <c r="P18" s="179">
        <f t="shared" ca="1" si="4"/>
        <v>0.81481481481481477</v>
      </c>
      <c r="Q18" s="91">
        <v>13</v>
      </c>
      <c r="R18" s="178">
        <f>IF(ISNUMBER(S18),RANK(S18,$S$6:$S$92,0)+COUNTIFS($S18:$S$26,S18)-1,IF($S$4=$T$4,Q18,""))</f>
        <v>13</v>
      </c>
      <c r="S18" s="89" t="str" cm="1">
        <f t="array" ref="S18">INDEX($T18:$AE18,$D$3)</f>
        <v>Saison 13-14</v>
      </c>
      <c r="T18" s="80" t="str">
        <f t="shared" si="5"/>
        <v>Saison 13-14</v>
      </c>
      <c r="U18" s="83">
        <f t="shared" ca="1" si="12"/>
        <v>22</v>
      </c>
      <c r="V18" s="83">
        <f t="shared" ca="1" si="12"/>
        <v>20</v>
      </c>
      <c r="W18" s="83">
        <f t="shared" ca="1" si="12"/>
        <v>2</v>
      </c>
      <c r="X18" s="83">
        <f t="shared" ca="1" si="12"/>
        <v>1805</v>
      </c>
      <c r="Y18" s="83">
        <f t="shared" ca="1" si="12"/>
        <v>83</v>
      </c>
      <c r="Z18" s="83">
        <f t="shared" ca="1" si="12"/>
        <v>9</v>
      </c>
      <c r="AA18" s="83">
        <f t="shared" ca="1" si="12"/>
        <v>8</v>
      </c>
      <c r="AB18" s="83">
        <f t="shared" ca="1" si="12"/>
        <v>5</v>
      </c>
      <c r="AC18" s="83">
        <f t="shared" ca="1" si="12"/>
        <v>1</v>
      </c>
      <c r="AD18" s="83">
        <f ca="1">IFERROR(IF($C18,IF(U18*1&gt;0,SUMIFS('Stats Coachs'!$F:$F,'Stats Coachs'!$C:$C,'Stats par joueur'!$B18),""),""),"")</f>
        <v>27</v>
      </c>
      <c r="AE18" s="114">
        <f t="shared" ca="1" si="11"/>
        <v>0.81481481481481477</v>
      </c>
    </row>
    <row r="19" spans="1:31" x14ac:dyDescent="0.2">
      <c r="A19" s="213">
        <v>14</v>
      </c>
      <c r="B19" s="80" t="s">
        <v>218</v>
      </c>
      <c r="C19" s="213" t="b">
        <v>1</v>
      </c>
      <c r="D19" s="214">
        <v>14</v>
      </c>
      <c r="E19" s="83" t="str">
        <f t="shared" si="8"/>
        <v>Saison 12-13</v>
      </c>
      <c r="F19" s="83">
        <f t="shared" ca="1" si="4"/>
        <v>20</v>
      </c>
      <c r="G19" s="83">
        <f t="shared" ca="1" si="4"/>
        <v>19</v>
      </c>
      <c r="H19" s="83">
        <f t="shared" ca="1" si="4"/>
        <v>1</v>
      </c>
      <c r="I19" s="83">
        <f t="shared" ca="1" si="4"/>
        <v>1720</v>
      </c>
      <c r="J19" s="83">
        <f t="shared" ca="1" si="4"/>
        <v>86</v>
      </c>
      <c r="K19" s="83">
        <f t="shared" ca="1" si="4"/>
        <v>10</v>
      </c>
      <c r="L19" s="83">
        <f t="shared" ca="1" si="4"/>
        <v>5</v>
      </c>
      <c r="M19" s="83">
        <f t="shared" ca="1" si="4"/>
        <v>4</v>
      </c>
      <c r="N19" s="83">
        <f t="shared" ca="1" si="4"/>
        <v>0</v>
      </c>
      <c r="O19" s="83">
        <f t="shared" ca="1" si="4"/>
        <v>24</v>
      </c>
      <c r="P19" s="179">
        <f t="shared" ca="1" si="4"/>
        <v>0.83333333333333337</v>
      </c>
      <c r="Q19" s="91">
        <v>14</v>
      </c>
      <c r="R19" s="178">
        <f>IF(ISNUMBER(S19),RANK(S19,$S$6:$S$92,0)+COUNTIFS($S19:$S$26,S19)-1,IF($S$4=$T$4,Q19,""))</f>
        <v>14</v>
      </c>
      <c r="S19" s="89" t="str" cm="1">
        <f t="array" ref="S19">INDEX($T19:$AE19,$D$3)</f>
        <v>Saison 12-13</v>
      </c>
      <c r="T19" s="80" t="str">
        <f t="shared" si="5"/>
        <v>Saison 12-13</v>
      </c>
      <c r="U19" s="83">
        <f t="shared" ca="1" si="12"/>
        <v>20</v>
      </c>
      <c r="V19" s="83">
        <f t="shared" ca="1" si="12"/>
        <v>19</v>
      </c>
      <c r="W19" s="83">
        <f t="shared" ca="1" si="12"/>
        <v>1</v>
      </c>
      <c r="X19" s="83">
        <f t="shared" ca="1" si="12"/>
        <v>1720</v>
      </c>
      <c r="Y19" s="83">
        <f t="shared" ca="1" si="12"/>
        <v>86</v>
      </c>
      <c r="Z19" s="83">
        <f t="shared" ca="1" si="12"/>
        <v>10</v>
      </c>
      <c r="AA19" s="83">
        <f t="shared" ca="1" si="12"/>
        <v>5</v>
      </c>
      <c r="AB19" s="83">
        <f t="shared" ca="1" si="12"/>
        <v>4</v>
      </c>
      <c r="AC19" s="83">
        <f t="shared" ca="1" si="12"/>
        <v>0</v>
      </c>
      <c r="AD19" s="83">
        <f ca="1">IFERROR(IF($C19,IF(U19*1&gt;0,SUMIFS('Stats Coachs'!$F:$F,'Stats Coachs'!$C:$C,'Stats par joueur'!$B19),""),""),"")</f>
        <v>24</v>
      </c>
      <c r="AE19" s="114">
        <f t="shared" ca="1" si="11"/>
        <v>0.83333333333333337</v>
      </c>
    </row>
    <row r="20" spans="1:31" x14ac:dyDescent="0.2">
      <c r="A20" s="213">
        <v>15</v>
      </c>
      <c r="B20" s="80" t="s">
        <v>219</v>
      </c>
      <c r="C20" s="213" t="b">
        <v>1</v>
      </c>
      <c r="D20" s="214">
        <v>15</v>
      </c>
      <c r="E20" s="83" t="str">
        <f t="shared" si="8"/>
        <v>Saison 11-12</v>
      </c>
      <c r="F20" s="83">
        <f t="shared" ca="1" si="4"/>
        <v>23</v>
      </c>
      <c r="G20" s="83">
        <f t="shared" ca="1" si="4"/>
        <v>22</v>
      </c>
      <c r="H20" s="83">
        <f t="shared" ca="1" si="4"/>
        <v>1</v>
      </c>
      <c r="I20" s="83">
        <f t="shared" ca="1" si="4"/>
        <v>2045</v>
      </c>
      <c r="J20" s="83">
        <f t="shared" ca="1" si="4"/>
        <v>90</v>
      </c>
      <c r="K20" s="83">
        <f t="shared" ca="1" si="4"/>
        <v>18</v>
      </c>
      <c r="L20" s="83">
        <f t="shared" ca="1" si="4"/>
        <v>15</v>
      </c>
      <c r="M20" s="83">
        <f t="shared" ca="1" si="4"/>
        <v>10</v>
      </c>
      <c r="N20" s="83">
        <f t="shared" ca="1" si="4"/>
        <v>0</v>
      </c>
      <c r="O20" s="83">
        <f t="shared" ca="1" si="4"/>
        <v>25</v>
      </c>
      <c r="P20" s="179">
        <f t="shared" ca="1" si="4"/>
        <v>0.92</v>
      </c>
      <c r="Q20" s="91">
        <v>15</v>
      </c>
      <c r="R20" s="178">
        <f>IF(ISNUMBER(S20),RANK(S20,$S$6:$S$92,0)+COUNTIFS($S20:$S$26,S20)-1,IF($S$4=$T$4,Q20,""))</f>
        <v>15</v>
      </c>
      <c r="S20" s="89" t="str" cm="1">
        <f t="array" ref="S20">INDEX($T20:$AE20,$D$3)</f>
        <v>Saison 11-12</v>
      </c>
      <c r="T20" s="80" t="str">
        <f t="shared" si="5"/>
        <v>Saison 11-12</v>
      </c>
      <c r="U20" s="83">
        <f t="shared" ca="1" si="12"/>
        <v>23</v>
      </c>
      <c r="V20" s="83">
        <f t="shared" ca="1" si="12"/>
        <v>22</v>
      </c>
      <c r="W20" s="83">
        <f t="shared" ca="1" si="12"/>
        <v>1</v>
      </c>
      <c r="X20" s="83">
        <f t="shared" ca="1" si="12"/>
        <v>2045</v>
      </c>
      <c r="Y20" s="83">
        <f t="shared" ca="1" si="12"/>
        <v>90</v>
      </c>
      <c r="Z20" s="83">
        <f t="shared" ca="1" si="12"/>
        <v>18</v>
      </c>
      <c r="AA20" s="83">
        <f t="shared" ca="1" si="12"/>
        <v>15</v>
      </c>
      <c r="AB20" s="83">
        <f t="shared" ca="1" si="12"/>
        <v>10</v>
      </c>
      <c r="AC20" s="83">
        <f t="shared" ca="1" si="12"/>
        <v>0</v>
      </c>
      <c r="AD20" s="83">
        <f ca="1">IFERROR(IF($C20,IF(U20*1&gt;0,SUMIFS('Stats Coachs'!$F:$F,'Stats Coachs'!$C:$C,'Stats par joueur'!$B20),""),""),"")</f>
        <v>25</v>
      </c>
      <c r="AE20" s="114">
        <f t="shared" ca="1" si="11"/>
        <v>0.92</v>
      </c>
    </row>
    <row r="21" spans="1:31" x14ac:dyDescent="0.2">
      <c r="A21" s="213">
        <v>16</v>
      </c>
      <c r="B21" s="80" t="s">
        <v>220</v>
      </c>
      <c r="C21" s="213" t="b">
        <v>1</v>
      </c>
      <c r="D21" s="214">
        <v>16</v>
      </c>
      <c r="E21" s="83" t="str">
        <f t="shared" si="8"/>
        <v>Saison 10-11</v>
      </c>
      <c r="F21" s="83">
        <f t="shared" ca="1" si="4"/>
        <v>17</v>
      </c>
      <c r="G21" s="83">
        <f t="shared" ca="1" si="4"/>
        <v>16</v>
      </c>
      <c r="H21" s="83">
        <f t="shared" ca="1" si="4"/>
        <v>1</v>
      </c>
      <c r="I21" s="83">
        <f t="shared" ca="1" si="4"/>
        <v>1470</v>
      </c>
      <c r="J21" s="83" t="str">
        <f t="shared" ca="1" si="4"/>
        <v>86.5</v>
      </c>
      <c r="K21" s="83">
        <f t="shared" ca="1" si="4"/>
        <v>7</v>
      </c>
      <c r="L21" s="83">
        <f t="shared" ca="1" si="4"/>
        <v>13</v>
      </c>
      <c r="M21" s="83">
        <f t="shared" ca="1" si="4"/>
        <v>5</v>
      </c>
      <c r="N21" s="83">
        <f t="shared" ca="1" si="4"/>
        <v>0</v>
      </c>
      <c r="O21" s="83">
        <f t="shared" ca="1" si="4"/>
        <v>22</v>
      </c>
      <c r="P21" s="179">
        <f t="shared" ca="1" si="4"/>
        <v>0.77272727272727271</v>
      </c>
      <c r="Q21" s="91">
        <v>16</v>
      </c>
      <c r="R21" s="178">
        <f>IF(ISNUMBER(S21),RANK(S21,$S$6:$S$92,0)+COUNTIFS($S21:$S$26,S21)-1,IF($S$4=$T$4,Q21,""))</f>
        <v>16</v>
      </c>
      <c r="S21" s="89" t="str" cm="1">
        <f t="array" ref="S21">INDEX($T21:$AE21,$D$3)</f>
        <v>Saison 10-11</v>
      </c>
      <c r="T21" s="80" t="str">
        <f t="shared" si="5"/>
        <v>Saison 10-11</v>
      </c>
      <c r="U21" s="83">
        <f t="shared" ca="1" si="12"/>
        <v>17</v>
      </c>
      <c r="V21" s="83">
        <f t="shared" ca="1" si="12"/>
        <v>16</v>
      </c>
      <c r="W21" s="83">
        <f t="shared" ca="1" si="12"/>
        <v>1</v>
      </c>
      <c r="X21" s="83">
        <f t="shared" ca="1" si="12"/>
        <v>1470</v>
      </c>
      <c r="Y21" s="83" t="str">
        <f t="shared" ca="1" si="12"/>
        <v>86.5</v>
      </c>
      <c r="Z21" s="83">
        <f t="shared" ca="1" si="12"/>
        <v>7</v>
      </c>
      <c r="AA21" s="83">
        <f t="shared" ca="1" si="12"/>
        <v>13</v>
      </c>
      <c r="AB21" s="83">
        <f t="shared" ca="1" si="12"/>
        <v>5</v>
      </c>
      <c r="AC21" s="83">
        <f t="shared" ca="1" si="12"/>
        <v>0</v>
      </c>
      <c r="AD21" s="83">
        <f ca="1">IFERROR(IF($C21,IF(U21*1&gt;0,SUMIFS('Stats Coachs'!$F:$F,'Stats Coachs'!$C:$C,'Stats par joueur'!$B21),""),""),"")</f>
        <v>22</v>
      </c>
      <c r="AE21" s="114">
        <f t="shared" ca="1" si="11"/>
        <v>0.77272727272727271</v>
      </c>
    </row>
    <row r="22" spans="1:31" x14ac:dyDescent="0.2">
      <c r="A22" s="213">
        <v>17</v>
      </c>
      <c r="B22" s="80" t="s">
        <v>221</v>
      </c>
      <c r="C22" s="213" t="b">
        <v>1</v>
      </c>
      <c r="D22" s="214">
        <v>17</v>
      </c>
      <c r="E22" s="83" t="str">
        <f t="shared" si="8"/>
        <v>Saison 09-10</v>
      </c>
      <c r="F22" s="83" t="str">
        <f t="shared" ca="1" si="8"/>
        <v/>
      </c>
      <c r="G22" s="83" t="str">
        <f t="shared" ca="1" si="8"/>
        <v/>
      </c>
      <c r="H22" s="83" t="str">
        <f t="shared" ca="1" si="8"/>
        <v/>
      </c>
      <c r="I22" s="83" t="str">
        <f t="shared" ca="1" si="8"/>
        <v/>
      </c>
      <c r="J22" s="83" t="str">
        <f t="shared" ca="1" si="8"/>
        <v/>
      </c>
      <c r="K22" s="83" t="str">
        <f t="shared" ca="1" si="8"/>
        <v/>
      </c>
      <c r="L22" s="83" t="str">
        <f t="shared" ca="1" si="8"/>
        <v/>
      </c>
      <c r="M22" s="83" t="str">
        <f t="shared" ca="1" si="8"/>
        <v/>
      </c>
      <c r="N22" s="83" t="str">
        <f t="shared" ca="1" si="8"/>
        <v/>
      </c>
      <c r="O22" s="83" t="str">
        <f t="shared" ca="1" si="8"/>
        <v/>
      </c>
      <c r="P22" s="179" t="str">
        <f t="shared" ca="1" si="8"/>
        <v/>
      </c>
      <c r="Q22" s="91">
        <v>17</v>
      </c>
      <c r="R22" s="178">
        <f>IF(ISNUMBER(S22),RANK(S22,$S$6:$S$92,0)+COUNTIFS($S22:$S$26,S22)-1,IF($S$4=$T$4,Q22,""))</f>
        <v>17</v>
      </c>
      <c r="S22" s="89" t="str" cm="1">
        <f t="array" ref="S22">INDEX($T22:$AE22,$D$3)</f>
        <v>Saison 09-10</v>
      </c>
      <c r="T22" s="80" t="str">
        <f t="shared" si="5"/>
        <v>Saison 09-10</v>
      </c>
      <c r="U22" s="83" t="str">
        <f t="shared" ca="1" si="12"/>
        <v/>
      </c>
      <c r="V22" s="83" t="str">
        <f t="shared" ca="1" si="12"/>
        <v/>
      </c>
      <c r="W22" s="83" t="str">
        <f t="shared" ca="1" si="12"/>
        <v/>
      </c>
      <c r="X22" s="83" t="str">
        <f t="shared" ca="1" si="12"/>
        <v/>
      </c>
      <c r="Y22" s="83" t="str">
        <f t="shared" ca="1" si="12"/>
        <v/>
      </c>
      <c r="Z22" s="83" t="str">
        <f t="shared" ca="1" si="12"/>
        <v/>
      </c>
      <c r="AA22" s="83" t="str">
        <f t="shared" ca="1" si="12"/>
        <v/>
      </c>
      <c r="AB22" s="83" t="str">
        <f t="shared" ca="1" si="12"/>
        <v/>
      </c>
      <c r="AC22" s="83" t="str">
        <f t="shared" ca="1" si="12"/>
        <v/>
      </c>
      <c r="AD22" s="83" t="str">
        <f ca="1">IFERROR(IF($C22,IF(U22*1&gt;0,SUMIFS('Stats Coachs'!$F:$F,'Stats Coachs'!$C:$C,'Stats par joueur'!$B22),""),""),"")</f>
        <v/>
      </c>
      <c r="AE22" s="114" t="str">
        <f t="shared" ca="1" si="11"/>
        <v/>
      </c>
    </row>
    <row r="23" spans="1:31" x14ac:dyDescent="0.2">
      <c r="A23" s="213">
        <v>18</v>
      </c>
      <c r="B23" s="80" t="s">
        <v>222</v>
      </c>
      <c r="C23" s="213" t="b">
        <v>1</v>
      </c>
      <c r="D23" s="214">
        <v>18</v>
      </c>
      <c r="E23" s="83" t="str">
        <f t="shared" si="8"/>
        <v>Saison 08-09</v>
      </c>
      <c r="F23" s="83">
        <f t="shared" ca="1" si="8"/>
        <v>16</v>
      </c>
      <c r="G23" s="83">
        <f t="shared" ca="1" si="8"/>
        <v>15</v>
      </c>
      <c r="H23" s="83">
        <f t="shared" ca="1" si="8"/>
        <v>1</v>
      </c>
      <c r="I23" s="83">
        <f t="shared" ca="1" si="8"/>
        <v>1360</v>
      </c>
      <c r="J23" s="83">
        <f t="shared" ca="1" si="8"/>
        <v>85</v>
      </c>
      <c r="K23" s="83">
        <f t="shared" ca="1" si="8"/>
        <v>15</v>
      </c>
      <c r="L23" s="83">
        <f t="shared" ca="1" si="8"/>
        <v>11</v>
      </c>
      <c r="M23" s="83">
        <f t="shared" ca="1" si="8"/>
        <v>6</v>
      </c>
      <c r="N23" s="83">
        <f t="shared" ca="1" si="8"/>
        <v>0</v>
      </c>
      <c r="O23" s="83">
        <f t="shared" ca="1" si="8"/>
        <v>21</v>
      </c>
      <c r="P23" s="179">
        <f t="shared" ca="1" si="8"/>
        <v>0.76190476190476186</v>
      </c>
      <c r="Q23" s="91">
        <v>18</v>
      </c>
      <c r="R23" s="178">
        <f>IF(ISNUMBER(S23),RANK(S23,$S$6:$S$92,0)+COUNTIFS($S23:$S$26,S23)-1,IF($S$4=$T$4,Q23,""))</f>
        <v>18</v>
      </c>
      <c r="S23" s="89" t="str" cm="1">
        <f t="array" ref="S23">INDEX($T23:$AE23,$D$3)</f>
        <v>Saison 08-09</v>
      </c>
      <c r="T23" s="80" t="str">
        <f t="shared" si="5"/>
        <v>Saison 08-09</v>
      </c>
      <c r="U23" s="83">
        <f t="shared" ca="1" si="12"/>
        <v>16</v>
      </c>
      <c r="V23" s="83">
        <f t="shared" ca="1" si="12"/>
        <v>15</v>
      </c>
      <c r="W23" s="83">
        <f t="shared" ca="1" si="12"/>
        <v>1</v>
      </c>
      <c r="X23" s="83">
        <f t="shared" ca="1" si="12"/>
        <v>1360</v>
      </c>
      <c r="Y23" s="83">
        <f t="shared" ca="1" si="12"/>
        <v>85</v>
      </c>
      <c r="Z23" s="83">
        <f t="shared" ca="1" si="12"/>
        <v>15</v>
      </c>
      <c r="AA23" s="83">
        <f t="shared" ca="1" si="12"/>
        <v>11</v>
      </c>
      <c r="AB23" s="83">
        <f t="shared" ca="1" si="12"/>
        <v>6</v>
      </c>
      <c r="AC23" s="83">
        <f t="shared" ca="1" si="12"/>
        <v>0</v>
      </c>
      <c r="AD23" s="83">
        <f ca="1">IFERROR(IF($C23,IF(U23*1&gt;0,SUMIFS('Stats Coachs'!$F:$F,'Stats Coachs'!$C:$C,'Stats par joueur'!$B23),""),""),"")</f>
        <v>21</v>
      </c>
      <c r="AE23" s="114">
        <f t="shared" ca="1" si="11"/>
        <v>0.76190476190476186</v>
      </c>
    </row>
    <row r="24" spans="1:31" x14ac:dyDescent="0.2">
      <c r="A24" s="213">
        <v>19</v>
      </c>
      <c r="B24" s="80" t="s">
        <v>223</v>
      </c>
      <c r="C24" s="213" t="b">
        <v>1</v>
      </c>
      <c r="D24" s="214">
        <v>19</v>
      </c>
      <c r="E24" s="83" t="str">
        <f t="shared" si="8"/>
        <v>Saison 07-08</v>
      </c>
      <c r="F24" s="83">
        <f t="shared" ca="1" si="8"/>
        <v>18</v>
      </c>
      <c r="G24" s="83">
        <f t="shared" ca="1" si="8"/>
        <v>17</v>
      </c>
      <c r="H24" s="83">
        <f t="shared" ca="1" si="8"/>
        <v>1</v>
      </c>
      <c r="I24" s="83">
        <f t="shared" ca="1" si="8"/>
        <v>1595</v>
      </c>
      <c r="J24" s="83" t="str">
        <f t="shared" ca="1" si="8"/>
        <v>88.5</v>
      </c>
      <c r="K24" s="83">
        <f t="shared" ca="1" si="8"/>
        <v>18</v>
      </c>
      <c r="L24" s="83">
        <f t="shared" ca="1" si="8"/>
        <v>9</v>
      </c>
      <c r="M24" s="83">
        <f t="shared" ca="1" si="8"/>
        <v>4</v>
      </c>
      <c r="N24" s="83">
        <f t="shared" ca="1" si="8"/>
        <v>0</v>
      </c>
      <c r="O24" s="83">
        <f t="shared" ca="1" si="8"/>
        <v>19</v>
      </c>
      <c r="P24" s="179">
        <f t="shared" ca="1" si="8"/>
        <v>0.94736842105263153</v>
      </c>
      <c r="Q24" s="91">
        <v>19</v>
      </c>
      <c r="R24" s="178">
        <f>IF(ISNUMBER(S24),RANK(S24,$S$6:$S$92,0)+COUNTIFS($S24:$S$26,S24)-1,IF($S$4=$T$4,Q24,""))</f>
        <v>19</v>
      </c>
      <c r="S24" s="89" t="str" cm="1">
        <f t="array" ref="S24">INDEX($T24:$AE24,$D$3)</f>
        <v>Saison 07-08</v>
      </c>
      <c r="T24" s="80" t="str">
        <f t="shared" si="5"/>
        <v>Saison 07-08</v>
      </c>
      <c r="U24" s="83">
        <f t="shared" ca="1" si="12"/>
        <v>18</v>
      </c>
      <c r="V24" s="83">
        <f t="shared" ca="1" si="12"/>
        <v>17</v>
      </c>
      <c r="W24" s="83">
        <f t="shared" ca="1" si="12"/>
        <v>1</v>
      </c>
      <c r="X24" s="83">
        <f t="shared" ca="1" si="12"/>
        <v>1595</v>
      </c>
      <c r="Y24" s="83" t="str">
        <f t="shared" ca="1" si="12"/>
        <v>88.5</v>
      </c>
      <c r="Z24" s="83">
        <f t="shared" ca="1" si="12"/>
        <v>18</v>
      </c>
      <c r="AA24" s="83">
        <f t="shared" ca="1" si="12"/>
        <v>9</v>
      </c>
      <c r="AB24" s="83">
        <f t="shared" ca="1" si="12"/>
        <v>4</v>
      </c>
      <c r="AC24" s="83">
        <f t="shared" ca="1" si="12"/>
        <v>0</v>
      </c>
      <c r="AD24" s="83">
        <f ca="1">IFERROR(IF($C24,IF(U24*1&gt;0,SUMIFS('Stats Coachs'!$F:$F,'Stats Coachs'!$C:$C,'Stats par joueur'!$B24),""),""),"")</f>
        <v>19</v>
      </c>
      <c r="AE24" s="114">
        <f t="shared" ca="1" si="11"/>
        <v>0.94736842105263153</v>
      </c>
    </row>
    <row r="25" spans="1:31" x14ac:dyDescent="0.2">
      <c r="A25" s="213">
        <v>20</v>
      </c>
      <c r="B25" s="80" t="s">
        <v>224</v>
      </c>
      <c r="C25" s="213" t="b">
        <v>1</v>
      </c>
      <c r="D25" s="214">
        <v>20</v>
      </c>
      <c r="E25" s="83" t="str">
        <f t="shared" si="8"/>
        <v>Saison 06-07</v>
      </c>
      <c r="F25" s="83">
        <f t="shared" ca="1" si="8"/>
        <v>19</v>
      </c>
      <c r="G25" s="83">
        <f t="shared" ca="1" si="8"/>
        <v>18</v>
      </c>
      <c r="H25" s="83">
        <f t="shared" ca="1" si="8"/>
        <v>1</v>
      </c>
      <c r="I25" s="83">
        <f t="shared" ca="1" si="8"/>
        <v>1750</v>
      </c>
      <c r="J25" s="83">
        <f t="shared" ca="1" si="8"/>
        <v>92</v>
      </c>
      <c r="K25" s="83">
        <f t="shared" ca="1" si="8"/>
        <v>14</v>
      </c>
      <c r="L25" s="83">
        <f t="shared" ca="1" si="8"/>
        <v>10</v>
      </c>
      <c r="M25" s="83">
        <f t="shared" ca="1" si="8"/>
        <v>6</v>
      </c>
      <c r="N25" s="83">
        <f t="shared" ca="1" si="8"/>
        <v>0</v>
      </c>
      <c r="O25" s="83">
        <f t="shared" ca="1" si="8"/>
        <v>20</v>
      </c>
      <c r="P25" s="179">
        <f t="shared" ca="1" si="8"/>
        <v>0.95</v>
      </c>
      <c r="Q25" s="91">
        <v>20</v>
      </c>
      <c r="R25" s="178">
        <f>IF(ISNUMBER(S25),RANK(S25,$S$6:$S$92,0)+COUNTIFS($S25:$S$26,S25)-1,IF($S$4=$T$4,Q25,""))</f>
        <v>20</v>
      </c>
      <c r="S25" s="89" t="str" cm="1">
        <f t="array" ref="S25">INDEX($T25:$AE25,$D$3)</f>
        <v>Saison 06-07</v>
      </c>
      <c r="T25" s="80" t="str">
        <f t="shared" si="5"/>
        <v>Saison 06-07</v>
      </c>
      <c r="U25" s="83">
        <f t="shared" ca="1" si="12"/>
        <v>19</v>
      </c>
      <c r="V25" s="83">
        <f t="shared" ca="1" si="12"/>
        <v>18</v>
      </c>
      <c r="W25" s="83">
        <f t="shared" ca="1" si="12"/>
        <v>1</v>
      </c>
      <c r="X25" s="83">
        <f t="shared" ca="1" si="12"/>
        <v>1750</v>
      </c>
      <c r="Y25" s="83">
        <f t="shared" ca="1" si="12"/>
        <v>92</v>
      </c>
      <c r="Z25" s="83">
        <f t="shared" ca="1" si="12"/>
        <v>14</v>
      </c>
      <c r="AA25" s="83">
        <f t="shared" ca="1" si="12"/>
        <v>10</v>
      </c>
      <c r="AB25" s="83">
        <f t="shared" ca="1" si="12"/>
        <v>6</v>
      </c>
      <c r="AC25" s="83">
        <f t="shared" ca="1" si="12"/>
        <v>0</v>
      </c>
      <c r="AD25" s="83">
        <f ca="1">IFERROR(IF($C25,IF(U25*1&gt;0,SUMIFS('Stats Coachs'!$F:$F,'Stats Coachs'!$C:$C,'Stats par joueur'!$B25),""),""),"")</f>
        <v>20</v>
      </c>
      <c r="AE25" s="114">
        <f t="shared" ca="1" si="11"/>
        <v>0.95</v>
      </c>
    </row>
    <row r="26" spans="1:31" x14ac:dyDescent="0.2">
      <c r="A26" s="213">
        <v>21</v>
      </c>
      <c r="B26" s="80" t="s">
        <v>225</v>
      </c>
      <c r="C26" s="213" t="b">
        <v>1</v>
      </c>
      <c r="D26" s="214">
        <v>21</v>
      </c>
      <c r="E26" s="83" t="str">
        <f t="shared" si="8"/>
        <v>Saison 05-06</v>
      </c>
      <c r="F26" s="83">
        <f t="shared" ca="1" si="8"/>
        <v>15</v>
      </c>
      <c r="G26" s="83">
        <f t="shared" ca="1" si="8"/>
        <v>15</v>
      </c>
      <c r="H26" s="83">
        <f t="shared" ca="1" si="8"/>
        <v>0</v>
      </c>
      <c r="I26" s="83">
        <f t="shared" ca="1" si="8"/>
        <v>1350</v>
      </c>
      <c r="J26" s="83">
        <f t="shared" ca="1" si="8"/>
        <v>90</v>
      </c>
      <c r="K26" s="83">
        <f t="shared" ca="1" si="8"/>
        <v>11</v>
      </c>
      <c r="L26" s="83">
        <f t="shared" ca="1" si="8"/>
        <v>9</v>
      </c>
      <c r="M26" s="83">
        <f t="shared" ca="1" si="8"/>
        <v>6</v>
      </c>
      <c r="N26" s="83">
        <f t="shared" ca="1" si="8"/>
        <v>0</v>
      </c>
      <c r="O26" s="83">
        <f t="shared" ca="1" si="8"/>
        <v>18</v>
      </c>
      <c r="P26" s="179">
        <f t="shared" ca="1" si="8"/>
        <v>0.83333333333333337</v>
      </c>
      <c r="Q26" s="91">
        <v>21</v>
      </c>
      <c r="R26" s="178">
        <f>IF(ISNUMBER(S26),RANK(S26,$S$6:$S$92,0)+COUNTIFS($S26:$S$26,S26)-1,IF($S$4=$T$4,Q26,""))</f>
        <v>21</v>
      </c>
      <c r="S26" s="89" t="str" cm="1">
        <f t="array" ref="S26">INDEX($T26:$AE26,$D$3)</f>
        <v>Saison 05-06</v>
      </c>
      <c r="T26" s="80" t="str">
        <f t="shared" si="5"/>
        <v>Saison 05-06</v>
      </c>
      <c r="U26" s="83">
        <f t="shared" ca="1" si="12"/>
        <v>15</v>
      </c>
      <c r="V26" s="83">
        <f t="shared" ca="1" si="12"/>
        <v>15</v>
      </c>
      <c r="W26" s="83">
        <f t="shared" ca="1" si="12"/>
        <v>0</v>
      </c>
      <c r="X26" s="83">
        <f t="shared" ca="1" si="12"/>
        <v>1350</v>
      </c>
      <c r="Y26" s="83">
        <f t="shared" ca="1" si="12"/>
        <v>90</v>
      </c>
      <c r="Z26" s="83">
        <f t="shared" ca="1" si="12"/>
        <v>11</v>
      </c>
      <c r="AA26" s="83">
        <f t="shared" ca="1" si="12"/>
        <v>9</v>
      </c>
      <c r="AB26" s="83">
        <f t="shared" ca="1" si="12"/>
        <v>6</v>
      </c>
      <c r="AC26" s="83">
        <f t="shared" ca="1" si="12"/>
        <v>0</v>
      </c>
      <c r="AD26" s="83">
        <f ca="1">IFERROR(IF($C26,IF(U26*1&gt;0,SUMIFS('Stats Coachs'!$F:$F,'Stats Coachs'!$C:$C,'Stats par joueur'!$B26),""),""),"")</f>
        <v>18</v>
      </c>
      <c r="AE26" s="114">
        <f t="shared" ca="1" si="11"/>
        <v>0.83333333333333337</v>
      </c>
    </row>
    <row r="27" spans="1:31" x14ac:dyDescent="0.2">
      <c r="P27" s="127"/>
      <c r="AE27" s="127"/>
    </row>
    <row r="28" spans="1:31" x14ac:dyDescent="0.2">
      <c r="P28" s="127"/>
      <c r="AE28" s="127"/>
    </row>
    <row r="29" spans="1:31" x14ac:dyDescent="0.2">
      <c r="P29" s="127"/>
      <c r="AE29" s="127"/>
    </row>
    <row r="30" spans="1:31" x14ac:dyDescent="0.2">
      <c r="P30" s="127"/>
      <c r="AE30" s="127"/>
    </row>
  </sheetData>
  <mergeCells count="1">
    <mergeCell ref="S3:T3"/>
  </mergeCells>
  <phoneticPr fontId="10" type="noConversion"/>
  <conditionalFormatting sqref="E6:P26">
    <cfRule type="expression" dxfId="5" priority="1">
      <formula>MOD(ROW(),2)=0</formula>
    </cfRule>
    <cfRule type="expression" dxfId="4" priority="2">
      <formula>MOD(ROW(),2)=0</formula>
    </cfRule>
  </conditionalFormatting>
  <pageMargins left="0.7" right="0.7" top="0.75" bottom="0.75" header="0.3" footer="0.3"/>
  <pageSetup paperSize="9" orientation="portrait" r:id="rId1"/>
  <ignoredErrors>
    <ignoredError sqref="Y4 J4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58" r:id="rId4" name="Check Box 30">
              <controlPr defaultSize="0" autoFill="0" autoLine="0" autoPict="0">
                <anchor moveWithCells="1">
                  <from>
                    <xdr:col>2</xdr:col>
                    <xdr:colOff>9525</xdr:colOff>
                    <xdr:row>9</xdr:row>
                    <xdr:rowOff>133350</xdr:rowOff>
                  </from>
                  <to>
                    <xdr:col>2</xdr:col>
                    <xdr:colOff>238125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9" r:id="rId5" name="Check Box 31">
              <controlPr defaultSize="0" autoFill="0" autoLine="0" autoPict="0">
                <anchor moveWithCells="1">
                  <from>
                    <xdr:col>2</xdr:col>
                    <xdr:colOff>9525</xdr:colOff>
                    <xdr:row>10</xdr:row>
                    <xdr:rowOff>142875</xdr:rowOff>
                  </from>
                  <to>
                    <xdr:col>2</xdr:col>
                    <xdr:colOff>238125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0" r:id="rId6" name="Check Box 32">
              <controlPr defaultSize="0" autoFill="0" autoLine="0" autoPict="0">
                <anchor moveWithCells="1">
                  <from>
                    <xdr:col>2</xdr:col>
                    <xdr:colOff>9525</xdr:colOff>
                    <xdr:row>11</xdr:row>
                    <xdr:rowOff>142875</xdr:rowOff>
                  </from>
                  <to>
                    <xdr:col>2</xdr:col>
                    <xdr:colOff>238125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1" r:id="rId7" name="Check Box 33">
              <controlPr defaultSize="0" autoFill="0" autoLine="0" autoPict="0">
                <anchor moveWithCells="1">
                  <from>
                    <xdr:col>2</xdr:col>
                    <xdr:colOff>9525</xdr:colOff>
                    <xdr:row>12</xdr:row>
                    <xdr:rowOff>142875</xdr:rowOff>
                  </from>
                  <to>
                    <xdr:col>2</xdr:col>
                    <xdr:colOff>238125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2" r:id="rId8" name="Check Box 34">
              <controlPr defaultSize="0" autoFill="0" autoLine="0" autoPict="0">
                <anchor moveWithCells="1">
                  <from>
                    <xdr:col>2</xdr:col>
                    <xdr:colOff>9525</xdr:colOff>
                    <xdr:row>13</xdr:row>
                    <xdr:rowOff>142875</xdr:rowOff>
                  </from>
                  <to>
                    <xdr:col>2</xdr:col>
                    <xdr:colOff>238125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3" r:id="rId9" name="Check Box 35">
              <controlPr defaultSize="0" autoFill="0" autoLine="0" autoPict="0">
                <anchor moveWithCells="1">
                  <from>
                    <xdr:col>2</xdr:col>
                    <xdr:colOff>9525</xdr:colOff>
                    <xdr:row>14</xdr:row>
                    <xdr:rowOff>142875</xdr:rowOff>
                  </from>
                  <to>
                    <xdr:col>2</xdr:col>
                    <xdr:colOff>238125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4" r:id="rId10" name="Check Box 36">
              <controlPr defaultSize="0" autoFill="0" autoLine="0" autoPict="0">
                <anchor moveWithCells="1">
                  <from>
                    <xdr:col>2</xdr:col>
                    <xdr:colOff>9525</xdr:colOff>
                    <xdr:row>15</xdr:row>
                    <xdr:rowOff>142875</xdr:rowOff>
                  </from>
                  <to>
                    <xdr:col>2</xdr:col>
                    <xdr:colOff>238125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5" r:id="rId11" name="Check Box 37">
              <controlPr defaultSize="0" autoFill="0" autoLine="0" autoPict="0">
                <anchor moveWithCells="1">
                  <from>
                    <xdr:col>2</xdr:col>
                    <xdr:colOff>9525</xdr:colOff>
                    <xdr:row>16</xdr:row>
                    <xdr:rowOff>142875</xdr:rowOff>
                  </from>
                  <to>
                    <xdr:col>2</xdr:col>
                    <xdr:colOff>238125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6" r:id="rId12" name="Check Box 38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142875</xdr:rowOff>
                  </from>
                  <to>
                    <xdr:col>2</xdr:col>
                    <xdr:colOff>238125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7" r:id="rId13" name="Check Box 39">
              <controlPr defaultSize="0" autoFill="0" autoLine="0" autoPict="0">
                <anchor moveWithCells="1">
                  <from>
                    <xdr:col>2</xdr:col>
                    <xdr:colOff>9525</xdr:colOff>
                    <xdr:row>18</xdr:row>
                    <xdr:rowOff>142875</xdr:rowOff>
                  </from>
                  <to>
                    <xdr:col>2</xdr:col>
                    <xdr:colOff>238125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8" r:id="rId14" name="Check Box 40">
              <controlPr defaultSize="0" autoFill="0" autoLine="0" autoPict="0">
                <anchor moveWithCells="1">
                  <from>
                    <xdr:col>2</xdr:col>
                    <xdr:colOff>9525</xdr:colOff>
                    <xdr:row>19</xdr:row>
                    <xdr:rowOff>142875</xdr:rowOff>
                  </from>
                  <to>
                    <xdr:col>2</xdr:col>
                    <xdr:colOff>238125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9" r:id="rId15" name="Check Box 41">
              <controlPr defaultSize="0" autoFill="0" autoLine="0" autoPict="0">
                <anchor moveWithCells="1">
                  <from>
                    <xdr:col>2</xdr:col>
                    <xdr:colOff>9525</xdr:colOff>
                    <xdr:row>20</xdr:row>
                    <xdr:rowOff>142875</xdr:rowOff>
                  </from>
                  <to>
                    <xdr:col>2</xdr:col>
                    <xdr:colOff>238125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0" r:id="rId16" name="Check Box 42">
              <controlPr defaultSize="0" autoFill="0" autoLine="0" autoPict="0">
                <anchor moveWithCells="1">
                  <from>
                    <xdr:col>2</xdr:col>
                    <xdr:colOff>9525</xdr:colOff>
                    <xdr:row>21</xdr:row>
                    <xdr:rowOff>142875</xdr:rowOff>
                  </from>
                  <to>
                    <xdr:col>2</xdr:col>
                    <xdr:colOff>238125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8" r:id="rId17" name="Check Box 50">
              <controlPr defaultSize="0" autoFill="0" autoLine="0" autoPict="0">
                <anchor moveWithCells="1">
                  <from>
                    <xdr:col>2</xdr:col>
                    <xdr:colOff>9525</xdr:colOff>
                    <xdr:row>22</xdr:row>
                    <xdr:rowOff>133350</xdr:rowOff>
                  </from>
                  <to>
                    <xdr:col>2</xdr:col>
                    <xdr:colOff>228600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9" r:id="rId18" name="Check Box 51">
              <controlPr defaultSize="0" autoFill="0" autoLine="0" autoPict="0">
                <anchor moveWithCells="1">
                  <from>
                    <xdr:col>2</xdr:col>
                    <xdr:colOff>9525</xdr:colOff>
                    <xdr:row>23</xdr:row>
                    <xdr:rowOff>133350</xdr:rowOff>
                  </from>
                  <to>
                    <xdr:col>2</xdr:col>
                    <xdr:colOff>238125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0" r:id="rId19" name="Check Box 52">
              <controlPr defaultSize="0" autoFill="0" autoLine="0" autoPict="0">
                <anchor moveWithCells="1">
                  <from>
                    <xdr:col>2</xdr:col>
                    <xdr:colOff>9525</xdr:colOff>
                    <xdr:row>24</xdr:row>
                    <xdr:rowOff>142875</xdr:rowOff>
                  </from>
                  <to>
                    <xdr:col>2</xdr:col>
                    <xdr:colOff>228600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1" r:id="rId20" name="Drop Down 53">
              <controlPr defaultSize="0" autoLine="0" autoPict="0">
                <anchor moveWithCells="1">
                  <from>
                    <xdr:col>0</xdr:col>
                    <xdr:colOff>171450</xdr:colOff>
                    <xdr:row>2</xdr:row>
                    <xdr:rowOff>114300</xdr:rowOff>
                  </from>
                  <to>
                    <xdr:col>3</xdr:col>
                    <xdr:colOff>0</xdr:colOff>
                    <xdr:row>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9" r:id="rId21" name="Drop Down 1">
              <controlPr defaultSize="0" autoLine="0" autoPict="0" macro="[0]!Zonecombinée1_QuandChangement">
                <anchor moveWithCells="1">
                  <from>
                    <xdr:col>1</xdr:col>
                    <xdr:colOff>0</xdr:colOff>
                    <xdr:row>0</xdr:row>
                    <xdr:rowOff>66675</xdr:rowOff>
                  </from>
                  <to>
                    <xdr:col>3</xdr:col>
                    <xdr:colOff>9525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7" r:id="rId22" name="Check Box 29">
              <controlPr defaultSize="0" autoFill="0" autoLine="0" autoPict="0">
                <anchor moveWithCells="1">
                  <from>
                    <xdr:col>2</xdr:col>
                    <xdr:colOff>9525</xdr:colOff>
                    <xdr:row>8</xdr:row>
                    <xdr:rowOff>133350</xdr:rowOff>
                  </from>
                  <to>
                    <xdr:col>2</xdr:col>
                    <xdr:colOff>238125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6" r:id="rId23" name="Check Box 18">
              <controlPr defaultSize="0" autoFill="0" autoLine="0" autoPict="0">
                <anchor moveWithCells="1">
                  <from>
                    <xdr:col>2</xdr:col>
                    <xdr:colOff>9525</xdr:colOff>
                    <xdr:row>7</xdr:row>
                    <xdr:rowOff>133350</xdr:rowOff>
                  </from>
                  <to>
                    <xdr:col>2</xdr:col>
                    <xdr:colOff>238125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2" r:id="rId24" name="Check Box 54">
              <controlPr defaultSize="0" autoFill="0" autoLine="0" autoPict="0">
                <anchor moveWithCells="1">
                  <from>
                    <xdr:col>2</xdr:col>
                    <xdr:colOff>9525</xdr:colOff>
                    <xdr:row>6</xdr:row>
                    <xdr:rowOff>123825</xdr:rowOff>
                  </from>
                  <to>
                    <xdr:col>2</xdr:col>
                    <xdr:colOff>238125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4" r:id="rId25" name="Check Box 56">
              <controlPr defaultSize="0" autoFill="0" autoLine="0" autoPict="0">
                <anchor moveWithCells="1">
                  <from>
                    <xdr:col>2</xdr:col>
                    <xdr:colOff>9525</xdr:colOff>
                    <xdr:row>4</xdr:row>
                    <xdr:rowOff>123825</xdr:rowOff>
                  </from>
                  <to>
                    <xdr:col>2</xdr:col>
                    <xdr:colOff>238125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5" r:id="rId26" name="Check Box 57">
              <controlPr defaultSize="0" autoFill="0" autoLine="0" autoPict="0">
                <anchor moveWithCells="1">
                  <from>
                    <xdr:col>2</xdr:col>
                    <xdr:colOff>9525</xdr:colOff>
                    <xdr:row>5</xdr:row>
                    <xdr:rowOff>123825</xdr:rowOff>
                  </from>
                  <to>
                    <xdr:col>2</xdr:col>
                    <xdr:colOff>238125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76774-AE0D-4F55-AD55-5CC70F518AE4}">
  <sheetPr>
    <tabColor rgb="FFFFC000"/>
  </sheetPr>
  <dimension ref="A1:AK39"/>
  <sheetViews>
    <sheetView showGridLines="0" zoomScaleNormal="100" workbookViewId="0">
      <selection activeCell="AJ39" sqref="AJ39"/>
    </sheetView>
  </sheetViews>
  <sheetFormatPr baseColWidth="10" defaultColWidth="10.7109375" defaultRowHeight="12.75" outlineLevelCol="1" x14ac:dyDescent="0.2"/>
  <cols>
    <col min="1" max="1" width="2.7109375" style="203" customWidth="1"/>
    <col min="2" max="2" width="12.7109375" style="182" customWidth="1"/>
    <col min="3" max="3" width="15.5703125" style="203" customWidth="1"/>
    <col min="4" max="4" width="12.7109375" style="182" customWidth="1"/>
    <col min="5" max="5" width="20.7109375" style="182" customWidth="1"/>
    <col min="6" max="6" width="12.7109375" style="182" customWidth="1"/>
    <col min="7" max="7" width="10.42578125" style="182" customWidth="1"/>
    <col min="8" max="8" width="5.85546875" style="182" hidden="1" customWidth="1" outlineLevel="1"/>
    <col min="9" max="9" width="7.42578125" style="182" hidden="1" customWidth="1" outlineLevel="1"/>
    <col min="10" max="10" width="5.42578125" style="182" hidden="1" customWidth="1" outlineLevel="1"/>
    <col min="11" max="11" width="6.140625" style="182" hidden="1" customWidth="1" outlineLevel="1"/>
    <col min="12" max="12" width="4.42578125" style="182" hidden="1" customWidth="1" outlineLevel="1"/>
    <col min="13" max="13" width="4" style="182" hidden="1" customWidth="1" outlineLevel="1"/>
    <col min="14" max="14" width="5.28515625" style="182" hidden="1" customWidth="1" outlineLevel="1"/>
    <col min="15" max="15" width="7" style="182" hidden="1" customWidth="1" outlineLevel="1"/>
    <col min="16" max="16" width="7.28515625" style="182" hidden="1" customWidth="1" outlineLevel="1"/>
    <col min="17" max="17" width="13.42578125" style="182" hidden="1" customWidth="1" outlineLevel="1"/>
    <col min="18" max="18" width="9.5703125" style="182" hidden="1" customWidth="1" outlineLevel="1"/>
    <col min="19" max="19" width="2.140625" style="182" hidden="1" customWidth="1" outlineLevel="1"/>
    <col min="20" max="20" width="5.85546875" style="182" hidden="1" customWidth="1" outlineLevel="1"/>
    <col min="21" max="21" width="7.42578125" style="182" hidden="1" customWidth="1" outlineLevel="1"/>
    <col min="22" max="22" width="5.42578125" style="182" hidden="1" customWidth="1" outlineLevel="1"/>
    <col min="23" max="23" width="6.140625" style="182" hidden="1" customWidth="1" outlineLevel="1"/>
    <col min="24" max="24" width="4.42578125" style="182" hidden="1" customWidth="1" outlineLevel="1"/>
    <col min="25" max="25" width="4" style="182" hidden="1" customWidth="1" outlineLevel="1"/>
    <col min="26" max="26" width="5.28515625" style="182" hidden="1" customWidth="1" outlineLevel="1"/>
    <col min="27" max="27" width="7" style="182" hidden="1" customWidth="1" outlineLevel="1"/>
    <col min="28" max="28" width="7.28515625" style="182" hidden="1" customWidth="1" outlineLevel="1"/>
    <col min="29" max="29" width="13.42578125" style="182" hidden="1" customWidth="1" outlineLevel="1"/>
    <col min="30" max="30" width="9.5703125" style="182" hidden="1" customWidth="1" outlineLevel="1"/>
    <col min="31" max="31" width="10.7109375" style="182" hidden="1" customWidth="1" outlineLevel="1"/>
    <col min="32" max="32" width="10.7109375" style="182" collapsed="1"/>
    <col min="33" max="16384" width="10.7109375" style="182"/>
  </cols>
  <sheetData>
    <row r="1" spans="1:37" s="203" customFormat="1" x14ac:dyDescent="0.2">
      <c r="C1" s="220">
        <v>88</v>
      </c>
      <c r="D1" s="220" t="str" cm="1">
        <f t="array" ref="D1">INDEX(Listes!$X$4:$X$153,C1)</f>
        <v>Thib</v>
      </c>
      <c r="E1" s="220">
        <v>83</v>
      </c>
      <c r="F1" s="220" t="str" cm="1">
        <f t="array" ref="F1">INDEX(Listes!$X$4:$X$153,E1)</f>
        <v>Seb</v>
      </c>
      <c r="H1" s="220">
        <v>2</v>
      </c>
      <c r="I1" s="220">
        <v>3</v>
      </c>
      <c r="J1" s="220">
        <v>4</v>
      </c>
      <c r="K1" s="220">
        <v>5</v>
      </c>
      <c r="L1" s="220">
        <v>6</v>
      </c>
      <c r="M1" s="220">
        <v>7</v>
      </c>
      <c r="N1" s="220">
        <v>8</v>
      </c>
      <c r="O1" s="220">
        <v>9</v>
      </c>
      <c r="P1" s="220">
        <v>10</v>
      </c>
      <c r="Q1" s="220">
        <v>2</v>
      </c>
      <c r="R1" s="220"/>
      <c r="T1" s="220">
        <v>2</v>
      </c>
      <c r="U1" s="220">
        <v>3</v>
      </c>
      <c r="V1" s="220">
        <v>4</v>
      </c>
      <c r="W1" s="220">
        <v>5</v>
      </c>
      <c r="X1" s="220">
        <v>6</v>
      </c>
      <c r="Y1" s="220">
        <v>7</v>
      </c>
      <c r="Z1" s="220">
        <v>8</v>
      </c>
      <c r="AA1" s="220">
        <v>9</v>
      </c>
      <c r="AB1" s="220">
        <v>10</v>
      </c>
      <c r="AC1" s="220">
        <v>2</v>
      </c>
      <c r="AD1" s="220"/>
    </row>
    <row r="2" spans="1:37" s="203" customFormat="1" ht="15" x14ac:dyDescent="0.2">
      <c r="H2" s="222" t="s">
        <v>0</v>
      </c>
      <c r="I2" s="222" t="s">
        <v>1</v>
      </c>
      <c r="J2" s="222" t="s">
        <v>228</v>
      </c>
      <c r="K2" s="222" t="s">
        <v>3</v>
      </c>
      <c r="L2" s="222" t="s">
        <v>94</v>
      </c>
      <c r="M2" s="222" t="s">
        <v>108</v>
      </c>
      <c r="N2" s="222" t="s">
        <v>107</v>
      </c>
      <c r="O2" s="222" t="s">
        <v>109</v>
      </c>
      <c r="P2" s="222" t="s">
        <v>106</v>
      </c>
      <c r="Q2" s="222" t="s">
        <v>235</v>
      </c>
      <c r="R2" s="222" t="s">
        <v>236</v>
      </c>
      <c r="T2" s="222" t="s">
        <v>0</v>
      </c>
      <c r="U2" s="222" t="s">
        <v>1</v>
      </c>
      <c r="V2" s="222" t="s">
        <v>228</v>
      </c>
      <c r="W2" s="222" t="s">
        <v>3</v>
      </c>
      <c r="X2" s="222" t="s">
        <v>94</v>
      </c>
      <c r="Y2" s="222" t="s">
        <v>108</v>
      </c>
      <c r="Z2" s="222" t="s">
        <v>107</v>
      </c>
      <c r="AA2" s="222" t="s">
        <v>109</v>
      </c>
      <c r="AB2" s="222" t="s">
        <v>106</v>
      </c>
      <c r="AC2" s="222" t="s">
        <v>235</v>
      </c>
      <c r="AD2" s="222" t="s">
        <v>236</v>
      </c>
    </row>
    <row r="3" spans="1:37" s="203" customFormat="1" x14ac:dyDescent="0.2">
      <c r="H3" s="223">
        <f ca="1">SUM(H5:H25)</f>
        <v>346</v>
      </c>
      <c r="I3" s="223">
        <f t="shared" ref="I3:K3" ca="1" si="0">SUM(I5:I25)</f>
        <v>331</v>
      </c>
      <c r="J3" s="223">
        <f t="shared" ca="1" si="0"/>
        <v>15</v>
      </c>
      <c r="K3" s="223">
        <f t="shared" ca="1" si="0"/>
        <v>29850</v>
      </c>
      <c r="L3" s="224">
        <f ca="1">K3/H3</f>
        <v>86.271676300578036</v>
      </c>
      <c r="M3" s="223">
        <f ca="1">SUM(M5:M25)</f>
        <v>178</v>
      </c>
      <c r="N3" s="223">
        <f t="shared" ref="N3:Q3" ca="1" si="1">SUM(N5:N25)</f>
        <v>194</v>
      </c>
      <c r="O3" s="223">
        <f t="shared" ca="1" si="1"/>
        <v>84</v>
      </c>
      <c r="P3" s="223">
        <f t="shared" ca="1" si="1"/>
        <v>2</v>
      </c>
      <c r="Q3" s="223">
        <f t="shared" ca="1" si="1"/>
        <v>415</v>
      </c>
      <c r="R3" s="225">
        <f ca="1">IFERROR(H3/Q3,"")</f>
        <v>0.83373493975903612</v>
      </c>
      <c r="T3" s="223">
        <f ca="1">SUM(T5:T25)</f>
        <v>305</v>
      </c>
      <c r="U3" s="223">
        <f t="shared" ref="U3:W3" ca="1" si="2">SUM(U5:U25)</f>
        <v>223</v>
      </c>
      <c r="V3" s="223">
        <f t="shared" ca="1" si="2"/>
        <v>82</v>
      </c>
      <c r="W3" s="223">
        <f t="shared" ca="1" si="2"/>
        <v>18390</v>
      </c>
      <c r="X3" s="224">
        <f ca="1">W3/T3</f>
        <v>60.295081967213115</v>
      </c>
      <c r="Y3" s="223">
        <f ca="1">SUM(Y5:Y25)</f>
        <v>110</v>
      </c>
      <c r="Z3" s="223">
        <f t="shared" ref="Z3:AC3" ca="1" si="3">SUM(Z5:Z25)</f>
        <v>35</v>
      </c>
      <c r="AA3" s="223">
        <f t="shared" ca="1" si="3"/>
        <v>29</v>
      </c>
      <c r="AB3" s="223">
        <f t="shared" ca="1" si="3"/>
        <v>0</v>
      </c>
      <c r="AC3" s="223">
        <f t="shared" ca="1" si="3"/>
        <v>437</v>
      </c>
      <c r="AD3" s="225">
        <f ca="1">IFERROR(T3/AC3,"")</f>
        <v>0.69794050343249425</v>
      </c>
    </row>
    <row r="4" spans="1:37" s="203" customFormat="1" x14ac:dyDescent="0.2">
      <c r="R4" s="226"/>
      <c r="AD4" s="226"/>
    </row>
    <row r="5" spans="1:37" s="203" customFormat="1" x14ac:dyDescent="0.2">
      <c r="H5" s="220">
        <f t="shared" ref="H5:H25" ca="1" si="4">IFERROR(IF($C6,VLOOKUP($D$1,INDIRECT("'"&amp;SUBSTITUTE($B6,"Saison","Stats",1)&amp;"'!$A:$J"),H$1,0),""),"")</f>
        <v>16</v>
      </c>
      <c r="I5" s="220">
        <f t="shared" ref="I5:I25" ca="1" si="5">IFERROR(IF($C6,VLOOKUP($D$1,INDIRECT("'"&amp;SUBSTITUTE($B6,"Saison","Stats",1)&amp;"'!$A:$J"),I$1,0),""),"")</f>
        <v>16</v>
      </c>
      <c r="J5" s="220">
        <f t="shared" ref="J5:J25" ca="1" si="6">IFERROR(IF($C6,VLOOKUP($D$1,INDIRECT("'"&amp;SUBSTITUTE($B6,"Saison","Stats",1)&amp;"'!$A:$J"),J$1,0),""),"")</f>
        <v>0</v>
      </c>
      <c r="K5" s="220">
        <f t="shared" ref="K5:K25" ca="1" si="7">IFERROR(IF($C6,VLOOKUP($D$1,INDIRECT("'"&amp;SUBSTITUTE($B6,"Saison","Stats",1)&amp;"'!$A:$J"),K$1,0),""),"")</f>
        <v>1395</v>
      </c>
      <c r="L5" s="220">
        <f t="shared" ref="L5:L25" ca="1" si="8">IFERROR(IF($C6,VLOOKUP($D$1,INDIRECT("'"&amp;SUBSTITUTE($B6,"Saison","Stats",1)&amp;"'!$A:$J"),L$1,0),""),"")</f>
        <v>87</v>
      </c>
      <c r="M5" s="220">
        <f t="shared" ref="M5:M25" ca="1" si="9">IFERROR(IF($C6,VLOOKUP($D$1,INDIRECT("'"&amp;SUBSTITUTE($B6,"Saison","Stats",1)&amp;"'!$A:$J"),M$1,0),""),"")</f>
        <v>4</v>
      </c>
      <c r="N5" s="220">
        <f t="shared" ref="N5:N25" ca="1" si="10">IFERROR(IF($C6,VLOOKUP($D$1,INDIRECT("'"&amp;SUBSTITUTE($B6,"Saison","Stats",1)&amp;"'!$A:$J"),N$1,0),""),"")</f>
        <v>2</v>
      </c>
      <c r="O5" s="220">
        <f t="shared" ref="O5:O25" ca="1" si="11">IFERROR(IF($C6,VLOOKUP($D$1,INDIRECT("'"&amp;SUBSTITUTE($B6,"Saison","Stats",1)&amp;"'!$A:$J"),O$1,0),""),"")</f>
        <v>3</v>
      </c>
      <c r="P5" s="220">
        <f t="shared" ref="P5:P25" ca="1" si="12">IFERROR(IF($C6,VLOOKUP($D$1,INDIRECT("'"&amp;SUBSTITUTE($B6,"Saison","Stats",1)&amp;"'!$A:$J"),P$1,0),""),"")</f>
        <v>0</v>
      </c>
      <c r="Q5" s="220">
        <f ca="1">IFERROR(IF($C6,IF(H5*1&gt;0,SUMIFS('Stats Coachs'!$F:$F,'Stats Coachs'!$C:$C,'Comparaison entre 2 joueurs'!$B6),""),""),"")</f>
        <v>20</v>
      </c>
      <c r="R5" s="227">
        <f t="shared" ref="R5" ca="1" si="13">IFERROR(H5/Q5,"")</f>
        <v>0.8</v>
      </c>
      <c r="T5" s="220">
        <f t="shared" ref="T5:T25" ca="1" si="14">IFERROR(IF($C6,VLOOKUP($F$1,INDIRECT("'"&amp;SUBSTITUTE($B6,"Saison","Stats",1)&amp;"'!$A:$J"),T$1,0),""),"")</f>
        <v>12</v>
      </c>
      <c r="U5" s="220">
        <f t="shared" ref="U5:U25" ca="1" si="15">IFERROR(IF($C6,VLOOKUP($F$1,INDIRECT("'"&amp;SUBSTITUTE($B6,"Saison","Stats",1)&amp;"'!$A:$J"),U$1,0),""),"")</f>
        <v>1</v>
      </c>
      <c r="V5" s="220">
        <f t="shared" ref="V5:V25" ca="1" si="16">IFERROR(IF($C6,VLOOKUP($F$1,INDIRECT("'"&amp;SUBSTITUTE($B6,"Saison","Stats",1)&amp;"'!$A:$J"),V$1,0),""),"")</f>
        <v>11</v>
      </c>
      <c r="W5" s="220">
        <f t="shared" ref="W5:W25" ca="1" si="17">IFERROR(IF($C6,VLOOKUP($F$1,INDIRECT("'"&amp;SUBSTITUTE($B6,"Saison","Stats",1)&amp;"'!$A:$J"),W$1,0),""),"")</f>
        <v>400</v>
      </c>
      <c r="X5" s="220" t="str">
        <f t="shared" ref="X5:X25" ca="1" si="18">IFERROR(IF($C6,VLOOKUP($F$1,INDIRECT("'"&amp;SUBSTITUTE($B6,"Saison","Stats",1)&amp;"'!$A:$J"),X$1,0),""),"")</f>
        <v>33.5</v>
      </c>
      <c r="Y5" s="220">
        <f t="shared" ref="Y5:Y25" ca="1" si="19">IFERROR(IF($C6,VLOOKUP($F$1,INDIRECT("'"&amp;SUBSTITUTE($B6,"Saison","Stats",1)&amp;"'!$A:$J"),Y$1,0),""),"")</f>
        <v>0</v>
      </c>
      <c r="Z5" s="220">
        <f t="shared" ref="Z5:Z25" ca="1" si="20">IFERROR(IF($C6,VLOOKUP($F$1,INDIRECT("'"&amp;SUBSTITUTE($B6,"Saison","Stats",1)&amp;"'!$A:$J"),Z$1,0),""),"")</f>
        <v>0</v>
      </c>
      <c r="AA5" s="220">
        <f t="shared" ref="AA5:AA25" ca="1" si="21">IFERROR(IF($C6,VLOOKUP($F$1,INDIRECT("'"&amp;SUBSTITUTE($B6,"Saison","Stats",1)&amp;"'!$A:$J"),AA$1,0),""),"")</f>
        <v>1</v>
      </c>
      <c r="AB5" s="220">
        <f t="shared" ref="AB5:AB25" ca="1" si="22">IFERROR(IF($C6,VLOOKUP($F$1,INDIRECT("'"&amp;SUBSTITUTE($B6,"Saison","Stats",1)&amp;"'!$A:$J"),AB$1,0),""),"")</f>
        <v>0</v>
      </c>
      <c r="AC5" s="220">
        <f ca="1">IFERROR(IF($C6,IF(T5*1&gt;0,SUMIFS('Stats Coachs'!$F:$F,'Stats Coachs'!$C:$C,'Comparaison entre 2 joueurs'!$B6),""),""),"")</f>
        <v>20</v>
      </c>
      <c r="AD5" s="227">
        <f t="shared" ref="AD5" ca="1" si="23">IFERROR(T5/AC5,"")</f>
        <v>0.6</v>
      </c>
    </row>
    <row r="6" spans="1:37" x14ac:dyDescent="0.2">
      <c r="A6" s="203">
        <v>1</v>
      </c>
      <c r="B6" s="182" t="s">
        <v>260</v>
      </c>
      <c r="C6" s="203" t="b">
        <v>1</v>
      </c>
      <c r="D6" s="196">
        <f t="array" aca="1" ref="D6:D16" ca="1">TRANSPOSE(H3:R3)</f>
        <v>346</v>
      </c>
      <c r="E6" s="204" t="s">
        <v>239</v>
      </c>
      <c r="F6" s="196">
        <f t="array" ref="F6:F16" ca="1">TRANSPOSE(T3:AD3)</f>
        <v>305</v>
      </c>
      <c r="H6" s="194">
        <f t="shared" ca="1" si="4"/>
        <v>17</v>
      </c>
      <c r="I6" s="194">
        <f t="shared" ca="1" si="5"/>
        <v>16</v>
      </c>
      <c r="J6" s="194">
        <f t="shared" ca="1" si="6"/>
        <v>1</v>
      </c>
      <c r="K6" s="194">
        <f t="shared" ca="1" si="7"/>
        <v>1325</v>
      </c>
      <c r="L6" s="194">
        <f t="shared" ca="1" si="8"/>
        <v>78</v>
      </c>
      <c r="M6" s="194">
        <f t="shared" ca="1" si="9"/>
        <v>6</v>
      </c>
      <c r="N6" s="194">
        <f t="shared" ca="1" si="10"/>
        <v>14</v>
      </c>
      <c r="O6" s="194">
        <f t="shared" ca="1" si="11"/>
        <v>2</v>
      </c>
      <c r="P6" s="194">
        <f t="shared" ca="1" si="12"/>
        <v>0</v>
      </c>
      <c r="Q6" s="194">
        <f ca="1">IFERROR(IF($C7,IF(H6*1&gt;0,SUMIFS('Stats Coachs'!$F:$F,'Stats Coachs'!$C:$C,'Comparaison entre 2 joueurs'!$B7),""),""),"")</f>
        <v>25</v>
      </c>
      <c r="R6" s="195">
        <f t="shared" ref="R6" ca="1" si="24">IFERROR(H6/Q6,"")</f>
        <v>0.68</v>
      </c>
      <c r="T6" s="194">
        <f t="shared" ca="1" si="14"/>
        <v>13</v>
      </c>
      <c r="U6" s="194">
        <f t="shared" ca="1" si="15"/>
        <v>0</v>
      </c>
      <c r="V6" s="194">
        <f t="shared" ca="1" si="16"/>
        <v>13</v>
      </c>
      <c r="W6" s="194">
        <f t="shared" ca="1" si="17"/>
        <v>405</v>
      </c>
      <c r="X6" s="194">
        <f t="shared" ca="1" si="18"/>
        <v>31</v>
      </c>
      <c r="Y6" s="194">
        <f t="shared" ca="1" si="19"/>
        <v>6</v>
      </c>
      <c r="Z6" s="194">
        <f t="shared" ca="1" si="20"/>
        <v>4</v>
      </c>
      <c r="AA6" s="194">
        <f t="shared" ca="1" si="21"/>
        <v>0</v>
      </c>
      <c r="AB6" s="194">
        <f t="shared" ca="1" si="22"/>
        <v>0</v>
      </c>
      <c r="AC6" s="194">
        <f ca="1">IFERROR(IF($C7,IF(T6*1&gt;0,SUMIFS('Stats Coachs'!$F:$F,'Stats Coachs'!$C:$C,'Comparaison entre 2 joueurs'!$B7),""),""),"")</f>
        <v>25</v>
      </c>
      <c r="AD6" s="195">
        <f t="shared" ref="AD6" ca="1" si="25">IFERROR(T6/AC6,"")</f>
        <v>0.52</v>
      </c>
    </row>
    <row r="7" spans="1:37" x14ac:dyDescent="0.2">
      <c r="A7" s="203">
        <v>2</v>
      </c>
      <c r="B7" s="182" t="s">
        <v>256</v>
      </c>
      <c r="C7" s="203" t="b">
        <v>1</v>
      </c>
      <c r="D7" s="196">
        <f ca="1"/>
        <v>331</v>
      </c>
      <c r="E7" s="204" t="s">
        <v>1</v>
      </c>
      <c r="F7" s="196">
        <f ca="1"/>
        <v>223</v>
      </c>
      <c r="H7" s="194">
        <f t="shared" ca="1" si="4"/>
        <v>13</v>
      </c>
      <c r="I7" s="194">
        <f t="shared" ca="1" si="5"/>
        <v>12</v>
      </c>
      <c r="J7" s="194">
        <f t="shared" ca="1" si="6"/>
        <v>1</v>
      </c>
      <c r="K7" s="194">
        <f t="shared" ca="1" si="7"/>
        <v>1025</v>
      </c>
      <c r="L7" s="194">
        <f t="shared" ca="1" si="8"/>
        <v>79</v>
      </c>
      <c r="M7" s="194">
        <f t="shared" ca="1" si="9"/>
        <v>6</v>
      </c>
      <c r="N7" s="194">
        <f t="shared" ca="1" si="10"/>
        <v>5</v>
      </c>
      <c r="O7" s="194">
        <f t="shared" ca="1" si="11"/>
        <v>2</v>
      </c>
      <c r="P7" s="194">
        <f t="shared" ca="1" si="12"/>
        <v>0</v>
      </c>
      <c r="Q7" s="194">
        <f ca="1">IFERROR(IF($C8,IF(H7*1&gt;0,SUMIFS('Stats Coachs'!$F:$F,'Stats Coachs'!$C:$C,'Comparaison entre 2 joueurs'!$B8),""),""),"")</f>
        <v>22</v>
      </c>
      <c r="R7" s="195">
        <f t="shared" ref="R7" ca="1" si="26">IFERROR(H7/Q7,"")</f>
        <v>0.59090909090909094</v>
      </c>
      <c r="T7" s="194">
        <f t="shared" ca="1" si="14"/>
        <v>7</v>
      </c>
      <c r="U7" s="194">
        <f t="shared" ca="1" si="15"/>
        <v>2</v>
      </c>
      <c r="V7" s="194">
        <f t="shared" ca="1" si="16"/>
        <v>5</v>
      </c>
      <c r="W7" s="194">
        <f t="shared" ca="1" si="17"/>
        <v>265</v>
      </c>
      <c r="X7" s="194">
        <f t="shared" ca="1" si="18"/>
        <v>37.857142857142854</v>
      </c>
      <c r="Y7" s="194">
        <f t="shared" ca="1" si="19"/>
        <v>2</v>
      </c>
      <c r="Z7" s="194">
        <f t="shared" ca="1" si="20"/>
        <v>0</v>
      </c>
      <c r="AA7" s="194">
        <f t="shared" ca="1" si="21"/>
        <v>2</v>
      </c>
      <c r="AB7" s="194">
        <f t="shared" ca="1" si="22"/>
        <v>0</v>
      </c>
      <c r="AC7" s="194">
        <f ca="1">IFERROR(IF($C8,IF(T7*1&gt;0,SUMIFS('Stats Coachs'!$F:$F,'Stats Coachs'!$C:$C,'Comparaison entre 2 joueurs'!$B8),""),""),"")</f>
        <v>22</v>
      </c>
      <c r="AD7" s="195">
        <f t="shared" ref="AD7" ca="1" si="27">IFERROR(T7/AC7,"")</f>
        <v>0.31818181818181818</v>
      </c>
    </row>
    <row r="8" spans="1:37" x14ac:dyDescent="0.2">
      <c r="A8" s="203">
        <v>3</v>
      </c>
      <c r="B8" s="182" t="s">
        <v>250</v>
      </c>
      <c r="C8" s="203" t="b">
        <v>1</v>
      </c>
      <c r="D8" s="196">
        <f ca="1"/>
        <v>15</v>
      </c>
      <c r="E8" s="204" t="s">
        <v>240</v>
      </c>
      <c r="F8" s="196">
        <f ca="1"/>
        <v>82</v>
      </c>
      <c r="H8" s="194">
        <f t="shared" ca="1" si="4"/>
        <v>17</v>
      </c>
      <c r="I8" s="194">
        <f t="shared" ca="1" si="5"/>
        <v>16</v>
      </c>
      <c r="J8" s="194">
        <f t="shared" ca="1" si="6"/>
        <v>1</v>
      </c>
      <c r="K8" s="194">
        <f t="shared" ca="1" si="7"/>
        <v>1430</v>
      </c>
      <c r="L8" s="194">
        <f t="shared" ca="1" si="8"/>
        <v>84</v>
      </c>
      <c r="M8" s="194">
        <f t="shared" ca="1" si="9"/>
        <v>4</v>
      </c>
      <c r="N8" s="194">
        <f t="shared" ca="1" si="10"/>
        <v>10</v>
      </c>
      <c r="O8" s="194">
        <f t="shared" ca="1" si="11"/>
        <v>5</v>
      </c>
      <c r="P8" s="194">
        <f t="shared" ca="1" si="12"/>
        <v>0</v>
      </c>
      <c r="Q8" s="194">
        <f ca="1">IFERROR(IF($C9,IF(H8*1&gt;0,SUMIFS('Stats Coachs'!$F:$F,'Stats Coachs'!$C:$C,'Comparaison entre 2 joueurs'!$B9),""),""),"")</f>
        <v>21</v>
      </c>
      <c r="R8" s="195">
        <f t="shared" ref="R8:R25" ca="1" si="28">IFERROR(H8/Q8,"")</f>
        <v>0.80952380952380953</v>
      </c>
      <c r="T8" s="194">
        <f t="shared" ca="1" si="14"/>
        <v>17</v>
      </c>
      <c r="U8" s="194">
        <f t="shared" ca="1" si="15"/>
        <v>12</v>
      </c>
      <c r="V8" s="194">
        <f t="shared" ca="1" si="16"/>
        <v>5</v>
      </c>
      <c r="W8" s="194">
        <f t="shared" ca="1" si="17"/>
        <v>925</v>
      </c>
      <c r="X8" s="194">
        <f t="shared" ca="1" si="18"/>
        <v>54.5</v>
      </c>
      <c r="Y8" s="194">
        <f t="shared" ca="1" si="19"/>
        <v>3</v>
      </c>
      <c r="Z8" s="194">
        <f t="shared" ca="1" si="20"/>
        <v>3</v>
      </c>
      <c r="AA8" s="194">
        <f t="shared" ca="1" si="21"/>
        <v>1</v>
      </c>
      <c r="AB8" s="194">
        <f t="shared" ca="1" si="22"/>
        <v>0</v>
      </c>
      <c r="AC8" s="194">
        <f ca="1">IFERROR(IF($C9,IF(T8*1&gt;0,SUMIFS('Stats Coachs'!$F:$F,'Stats Coachs'!$C:$C,'Comparaison entre 2 joueurs'!$B9),""),""),"")</f>
        <v>21</v>
      </c>
      <c r="AD8" s="195">
        <f t="shared" ref="AD8:AD25" ca="1" si="29">IFERROR(T8/AC8,"")</f>
        <v>0.80952380952380953</v>
      </c>
    </row>
    <row r="9" spans="1:37" x14ac:dyDescent="0.2">
      <c r="A9" s="203">
        <v>4</v>
      </c>
      <c r="B9" s="182" t="s">
        <v>208</v>
      </c>
      <c r="C9" s="203" t="b">
        <v>1</v>
      </c>
      <c r="D9" s="197">
        <f ca="1"/>
        <v>29850</v>
      </c>
      <c r="E9" s="204" t="s">
        <v>3</v>
      </c>
      <c r="F9" s="197">
        <f ca="1"/>
        <v>18390</v>
      </c>
      <c r="H9" s="194">
        <f t="shared" ca="1" si="4"/>
        <v>18</v>
      </c>
      <c r="I9" s="194">
        <f t="shared" ca="1" si="5"/>
        <v>17</v>
      </c>
      <c r="J9" s="194">
        <f t="shared" ca="1" si="6"/>
        <v>1</v>
      </c>
      <c r="K9" s="194">
        <f t="shared" ca="1" si="7"/>
        <v>1490</v>
      </c>
      <c r="L9" s="194">
        <f t="shared" ca="1" si="8"/>
        <v>83</v>
      </c>
      <c r="M9" s="194">
        <f t="shared" ca="1" si="9"/>
        <v>9</v>
      </c>
      <c r="N9" s="194">
        <f t="shared" ca="1" si="10"/>
        <v>15</v>
      </c>
      <c r="O9" s="194">
        <f t="shared" ca="1" si="11"/>
        <v>3</v>
      </c>
      <c r="P9" s="194">
        <f t="shared" ca="1" si="12"/>
        <v>0</v>
      </c>
      <c r="Q9" s="194">
        <f ca="1">IFERROR(IF($C10,IF(H9*1&gt;0,SUMIFS('Stats Coachs'!$F:$F,'Stats Coachs'!$C:$C,'Comparaison entre 2 joueurs'!$B10),""),""),"")</f>
        <v>19</v>
      </c>
      <c r="R9" s="195">
        <f t="shared" ca="1" si="28"/>
        <v>0.94736842105263153</v>
      </c>
      <c r="T9" s="194">
        <f t="shared" ca="1" si="14"/>
        <v>15</v>
      </c>
      <c r="U9" s="194">
        <f t="shared" ca="1" si="15"/>
        <v>10</v>
      </c>
      <c r="V9" s="194">
        <f t="shared" ca="1" si="16"/>
        <v>5</v>
      </c>
      <c r="W9" s="194">
        <f t="shared" ca="1" si="17"/>
        <v>790</v>
      </c>
      <c r="X9" s="194">
        <f t="shared" ca="1" si="18"/>
        <v>53</v>
      </c>
      <c r="Y9" s="194">
        <f t="shared" ca="1" si="19"/>
        <v>4</v>
      </c>
      <c r="Z9" s="194">
        <f t="shared" ca="1" si="20"/>
        <v>2</v>
      </c>
      <c r="AA9" s="194">
        <f t="shared" ca="1" si="21"/>
        <v>0</v>
      </c>
      <c r="AB9" s="194">
        <f t="shared" ca="1" si="22"/>
        <v>0</v>
      </c>
      <c r="AC9" s="194">
        <f ca="1">IFERROR(IF($C10,IF(T9*1&gt;0,SUMIFS('Stats Coachs'!$F:$F,'Stats Coachs'!$C:$C,'Comparaison entre 2 joueurs'!$B10),""),""),"")</f>
        <v>19</v>
      </c>
      <c r="AD9" s="195">
        <f t="shared" ca="1" si="29"/>
        <v>0.78947368421052633</v>
      </c>
    </row>
    <row r="10" spans="1:37" x14ac:dyDescent="0.2">
      <c r="A10" s="203">
        <v>5</v>
      </c>
      <c r="B10" s="182" t="s">
        <v>209</v>
      </c>
      <c r="C10" s="203" t="b">
        <v>1</v>
      </c>
      <c r="D10" s="198">
        <f ca="1"/>
        <v>86.271676300578036</v>
      </c>
      <c r="E10" s="204" t="s">
        <v>94</v>
      </c>
      <c r="F10" s="198">
        <f ca="1"/>
        <v>60.295081967213115</v>
      </c>
      <c r="H10" s="194">
        <f t="shared" ca="1" si="4"/>
        <v>5</v>
      </c>
      <c r="I10" s="194">
        <f t="shared" ca="1" si="5"/>
        <v>5</v>
      </c>
      <c r="J10" s="194">
        <f t="shared" ca="1" si="6"/>
        <v>0</v>
      </c>
      <c r="K10" s="194">
        <f t="shared" ca="1" si="7"/>
        <v>540</v>
      </c>
      <c r="L10" s="194">
        <f t="shared" ca="1" si="8"/>
        <v>90</v>
      </c>
      <c r="M10" s="194">
        <f t="shared" ca="1" si="9"/>
        <v>2</v>
      </c>
      <c r="N10" s="194">
        <f t="shared" ca="1" si="10"/>
        <v>1</v>
      </c>
      <c r="O10" s="194">
        <f t="shared" ca="1" si="11"/>
        <v>1</v>
      </c>
      <c r="P10" s="194">
        <f t="shared" ca="1" si="12"/>
        <v>0</v>
      </c>
      <c r="Q10" s="194">
        <f ca="1">IFERROR(IF($C11,IF(H10*1&gt;0,SUMIFS('Stats Coachs'!$F:$F,'Stats Coachs'!$C:$C,'Comparaison entre 2 joueurs'!$B11),""),""),"")</f>
        <v>5</v>
      </c>
      <c r="R10" s="195">
        <f t="shared" ca="1" si="28"/>
        <v>1</v>
      </c>
      <c r="T10" s="194">
        <f t="shared" ca="1" si="14"/>
        <v>4</v>
      </c>
      <c r="U10" s="194">
        <f t="shared" ca="1" si="15"/>
        <v>3</v>
      </c>
      <c r="V10" s="194">
        <f t="shared" ca="1" si="16"/>
        <v>1</v>
      </c>
      <c r="W10" s="194">
        <f t="shared" ca="1" si="17"/>
        <v>235</v>
      </c>
      <c r="X10" s="194">
        <f t="shared" ca="1" si="18"/>
        <v>59</v>
      </c>
      <c r="Y10" s="194">
        <f t="shared" ca="1" si="19"/>
        <v>1</v>
      </c>
      <c r="Z10" s="194">
        <f t="shared" ca="1" si="20"/>
        <v>1</v>
      </c>
      <c r="AA10" s="194">
        <f t="shared" ca="1" si="21"/>
        <v>0</v>
      </c>
      <c r="AB10" s="194">
        <f t="shared" ca="1" si="22"/>
        <v>0</v>
      </c>
      <c r="AC10" s="194">
        <f ca="1">IFERROR(IF($C11,IF(T10*1&gt;0,SUMIFS('Stats Coachs'!$F:$F,'Stats Coachs'!$C:$C,'Comparaison entre 2 joueurs'!$B11),""),""),"")</f>
        <v>5</v>
      </c>
      <c r="AD10" s="195">
        <f t="shared" ca="1" si="29"/>
        <v>0.8</v>
      </c>
    </row>
    <row r="11" spans="1:37" x14ac:dyDescent="0.2">
      <c r="A11" s="203">
        <v>6</v>
      </c>
      <c r="B11" s="182" t="s">
        <v>210</v>
      </c>
      <c r="C11" s="203" t="b">
        <v>1</v>
      </c>
      <c r="D11" s="196">
        <f ca="1"/>
        <v>178</v>
      </c>
      <c r="E11" s="204" t="s">
        <v>108</v>
      </c>
      <c r="F11" s="196">
        <f ca="1"/>
        <v>110</v>
      </c>
      <c r="H11" s="194">
        <f t="shared" ca="1" si="4"/>
        <v>10</v>
      </c>
      <c r="I11" s="194">
        <f t="shared" ca="1" si="5"/>
        <v>10</v>
      </c>
      <c r="J11" s="194">
        <f t="shared" ca="1" si="6"/>
        <v>0</v>
      </c>
      <c r="K11" s="194">
        <f t="shared" ca="1" si="7"/>
        <v>880</v>
      </c>
      <c r="L11" s="194">
        <f t="shared" ca="1" si="8"/>
        <v>88</v>
      </c>
      <c r="M11" s="194">
        <f t="shared" ca="1" si="9"/>
        <v>6</v>
      </c>
      <c r="N11" s="194">
        <f t="shared" ca="1" si="10"/>
        <v>4</v>
      </c>
      <c r="O11" s="194">
        <f t="shared" ca="1" si="11"/>
        <v>3</v>
      </c>
      <c r="P11" s="194">
        <f t="shared" ca="1" si="12"/>
        <v>0</v>
      </c>
      <c r="Q11" s="194">
        <f ca="1">IFERROR(IF($C12,IF(H11*1&gt;0,SUMIFS('Stats Coachs'!$F:$F,'Stats Coachs'!$C:$C,'Comparaison entre 2 joueurs'!$B12),""),""),"")</f>
        <v>13</v>
      </c>
      <c r="R11" s="195">
        <f t="shared" ca="1" si="28"/>
        <v>0.76923076923076927</v>
      </c>
      <c r="T11" s="194">
        <f t="shared" ca="1" si="14"/>
        <v>5</v>
      </c>
      <c r="U11" s="194">
        <f t="shared" ca="1" si="15"/>
        <v>4</v>
      </c>
      <c r="V11" s="194">
        <f t="shared" ca="1" si="16"/>
        <v>1</v>
      </c>
      <c r="W11" s="194">
        <f t="shared" ca="1" si="17"/>
        <v>240</v>
      </c>
      <c r="X11" s="194">
        <f t="shared" ca="1" si="18"/>
        <v>48</v>
      </c>
      <c r="Y11" s="194">
        <f t="shared" ca="1" si="19"/>
        <v>0</v>
      </c>
      <c r="Z11" s="194">
        <f t="shared" ca="1" si="20"/>
        <v>0</v>
      </c>
      <c r="AA11" s="194">
        <f t="shared" ca="1" si="21"/>
        <v>0</v>
      </c>
      <c r="AB11" s="194">
        <f t="shared" ca="1" si="22"/>
        <v>0</v>
      </c>
      <c r="AC11" s="194">
        <f ca="1">IFERROR(IF($C12,IF(T11*1&gt;0,SUMIFS('Stats Coachs'!$F:$F,'Stats Coachs'!$C:$C,'Comparaison entre 2 joueurs'!$B12),""),""),"")</f>
        <v>13</v>
      </c>
      <c r="AD11" s="195">
        <f t="shared" ca="1" si="29"/>
        <v>0.38461538461538464</v>
      </c>
    </row>
    <row r="12" spans="1:37" x14ac:dyDescent="0.2">
      <c r="A12" s="203">
        <v>7</v>
      </c>
      <c r="B12" s="182" t="s">
        <v>211</v>
      </c>
      <c r="C12" s="203" t="b">
        <v>1</v>
      </c>
      <c r="D12" s="196">
        <f ca="1"/>
        <v>194</v>
      </c>
      <c r="E12" s="204" t="s">
        <v>107</v>
      </c>
      <c r="F12" s="196">
        <f ca="1"/>
        <v>35</v>
      </c>
      <c r="H12" s="194">
        <f t="shared" ca="1" si="4"/>
        <v>18</v>
      </c>
      <c r="I12" s="194">
        <f t="shared" ca="1" si="5"/>
        <v>18</v>
      </c>
      <c r="J12" s="194">
        <f t="shared" ca="1" si="6"/>
        <v>0</v>
      </c>
      <c r="K12" s="194">
        <f t="shared" ca="1" si="7"/>
        <v>1570</v>
      </c>
      <c r="L12" s="194">
        <f t="shared" ca="1" si="8"/>
        <v>87</v>
      </c>
      <c r="M12" s="194">
        <f t="shared" ca="1" si="9"/>
        <v>13</v>
      </c>
      <c r="N12" s="194">
        <f t="shared" ca="1" si="10"/>
        <v>16</v>
      </c>
      <c r="O12" s="194">
        <f t="shared" ca="1" si="11"/>
        <v>2</v>
      </c>
      <c r="P12" s="194">
        <f t="shared" ca="1" si="12"/>
        <v>1</v>
      </c>
      <c r="Q12" s="194">
        <f ca="1">IFERROR(IF($C13,IF(H12*1&gt;0,SUMIFS('Stats Coachs'!$F:$F,'Stats Coachs'!$C:$C,'Comparaison entre 2 joueurs'!$B13),""),""),"")</f>
        <v>18</v>
      </c>
      <c r="R12" s="195">
        <f t="shared" ca="1" si="28"/>
        <v>1</v>
      </c>
      <c r="T12" s="194">
        <f t="shared" ca="1" si="14"/>
        <v>10</v>
      </c>
      <c r="U12" s="194">
        <f t="shared" ca="1" si="15"/>
        <v>7</v>
      </c>
      <c r="V12" s="194">
        <f t="shared" ca="1" si="16"/>
        <v>3</v>
      </c>
      <c r="W12" s="194">
        <f t="shared" ca="1" si="17"/>
        <v>630</v>
      </c>
      <c r="X12" s="194">
        <f t="shared" ca="1" si="18"/>
        <v>63</v>
      </c>
      <c r="Y12" s="194">
        <f t="shared" ca="1" si="19"/>
        <v>3</v>
      </c>
      <c r="Z12" s="194">
        <f t="shared" ca="1" si="20"/>
        <v>2</v>
      </c>
      <c r="AA12" s="194">
        <f t="shared" ca="1" si="21"/>
        <v>0</v>
      </c>
      <c r="AB12" s="194">
        <f t="shared" ca="1" si="22"/>
        <v>0</v>
      </c>
      <c r="AC12" s="194">
        <f ca="1">IFERROR(IF($C13,IF(T12*1&gt;0,SUMIFS('Stats Coachs'!$F:$F,'Stats Coachs'!$C:$C,'Comparaison entre 2 joueurs'!$B13),""),""),"")</f>
        <v>18</v>
      </c>
      <c r="AD12" s="195">
        <f t="shared" ca="1" si="29"/>
        <v>0.55555555555555558</v>
      </c>
    </row>
    <row r="13" spans="1:37" x14ac:dyDescent="0.2">
      <c r="A13" s="203">
        <v>8</v>
      </c>
      <c r="B13" s="182" t="s">
        <v>212</v>
      </c>
      <c r="C13" s="203" t="b">
        <v>1</v>
      </c>
      <c r="D13" s="199">
        <f ca="1"/>
        <v>84</v>
      </c>
      <c r="E13" s="204" t="s">
        <v>109</v>
      </c>
      <c r="F13" s="199">
        <f ca="1"/>
        <v>29</v>
      </c>
      <c r="H13" s="194">
        <f t="shared" ca="1" si="4"/>
        <v>17</v>
      </c>
      <c r="I13" s="194">
        <f t="shared" ca="1" si="5"/>
        <v>17</v>
      </c>
      <c r="J13" s="194">
        <f t="shared" ca="1" si="6"/>
        <v>0</v>
      </c>
      <c r="K13" s="194">
        <f t="shared" ca="1" si="7"/>
        <v>1510</v>
      </c>
      <c r="L13" s="194">
        <f t="shared" ca="1" si="8"/>
        <v>89</v>
      </c>
      <c r="M13" s="194">
        <f t="shared" ca="1" si="9"/>
        <v>8</v>
      </c>
      <c r="N13" s="194">
        <f t="shared" ca="1" si="10"/>
        <v>5</v>
      </c>
      <c r="O13" s="194">
        <f t="shared" ca="1" si="11"/>
        <v>6</v>
      </c>
      <c r="P13" s="194">
        <f t="shared" ca="1" si="12"/>
        <v>0</v>
      </c>
      <c r="Q13" s="194">
        <f ca="1">IFERROR(IF($C14,IF(H13*1&gt;0,SUMIFS('Stats Coachs'!$F:$F,'Stats Coachs'!$C:$C,'Comparaison entre 2 joueurs'!$B14),""),""),"")</f>
        <v>24</v>
      </c>
      <c r="R13" s="195">
        <f t="shared" ca="1" si="28"/>
        <v>0.70833333333333337</v>
      </c>
      <c r="T13" s="194">
        <f t="shared" ca="1" si="14"/>
        <v>17</v>
      </c>
      <c r="U13" s="194">
        <f t="shared" ca="1" si="15"/>
        <v>15</v>
      </c>
      <c r="V13" s="194">
        <f t="shared" ca="1" si="16"/>
        <v>2</v>
      </c>
      <c r="W13" s="194">
        <f t="shared" ca="1" si="17"/>
        <v>850</v>
      </c>
      <c r="X13" s="194">
        <f t="shared" ca="1" si="18"/>
        <v>50</v>
      </c>
      <c r="Y13" s="194">
        <f t="shared" ca="1" si="19"/>
        <v>4</v>
      </c>
      <c r="Z13" s="194">
        <f t="shared" ca="1" si="20"/>
        <v>0</v>
      </c>
      <c r="AA13" s="194">
        <f t="shared" ca="1" si="21"/>
        <v>0</v>
      </c>
      <c r="AB13" s="194">
        <f t="shared" ca="1" si="22"/>
        <v>0</v>
      </c>
      <c r="AC13" s="194">
        <f ca="1">IFERROR(IF($C14,IF(T13*1&gt;0,SUMIFS('Stats Coachs'!$F:$F,'Stats Coachs'!$C:$C,'Comparaison entre 2 joueurs'!$B14),""),""),"")</f>
        <v>24</v>
      </c>
      <c r="AD13" s="195">
        <f t="shared" ca="1" si="29"/>
        <v>0.70833333333333337</v>
      </c>
    </row>
    <row r="14" spans="1:37" x14ac:dyDescent="0.2">
      <c r="A14" s="203">
        <v>9</v>
      </c>
      <c r="B14" s="182" t="s">
        <v>213</v>
      </c>
      <c r="C14" s="203" t="b">
        <v>1</v>
      </c>
      <c r="D14" s="199">
        <f ca="1"/>
        <v>2</v>
      </c>
      <c r="E14" s="204" t="s">
        <v>106</v>
      </c>
      <c r="F14" s="199">
        <f ca="1"/>
        <v>0</v>
      </c>
      <c r="H14" s="194">
        <f t="shared" ca="1" si="4"/>
        <v>22</v>
      </c>
      <c r="I14" s="194">
        <f t="shared" ca="1" si="5"/>
        <v>21</v>
      </c>
      <c r="J14" s="194">
        <f t="shared" ca="1" si="6"/>
        <v>1</v>
      </c>
      <c r="K14" s="194">
        <f t="shared" ca="1" si="7"/>
        <v>1920</v>
      </c>
      <c r="L14" s="194" t="str">
        <f t="shared" ca="1" si="8"/>
        <v>87.5</v>
      </c>
      <c r="M14" s="194">
        <f t="shared" ca="1" si="9"/>
        <v>5</v>
      </c>
      <c r="N14" s="194">
        <f t="shared" ca="1" si="10"/>
        <v>12</v>
      </c>
      <c r="O14" s="194">
        <f t="shared" ca="1" si="11"/>
        <v>3</v>
      </c>
      <c r="P14" s="194">
        <f t="shared" ca="1" si="12"/>
        <v>0</v>
      </c>
      <c r="Q14" s="194">
        <f ca="1">IFERROR(IF($C15,IF(H14*1&gt;0,SUMIFS('Stats Coachs'!$F:$F,'Stats Coachs'!$C:$C,'Comparaison entre 2 joueurs'!$B15),""),""),"")</f>
        <v>24</v>
      </c>
      <c r="R14" s="195">
        <f t="shared" ca="1" si="28"/>
        <v>0.91666666666666663</v>
      </c>
      <c r="T14" s="194">
        <f t="shared" ca="1" si="14"/>
        <v>18</v>
      </c>
      <c r="U14" s="194">
        <f t="shared" ca="1" si="15"/>
        <v>16</v>
      </c>
      <c r="V14" s="194">
        <f t="shared" ca="1" si="16"/>
        <v>2</v>
      </c>
      <c r="W14" s="194">
        <f t="shared" ca="1" si="17"/>
        <v>1125</v>
      </c>
      <c r="X14" s="194">
        <f t="shared" ca="1" si="18"/>
        <v>62.5</v>
      </c>
      <c r="Y14" s="194">
        <f t="shared" ca="1" si="19"/>
        <v>6</v>
      </c>
      <c r="Z14" s="194">
        <f t="shared" ca="1" si="20"/>
        <v>4</v>
      </c>
      <c r="AA14" s="194">
        <f t="shared" ca="1" si="21"/>
        <v>4</v>
      </c>
      <c r="AB14" s="194">
        <f t="shared" ca="1" si="22"/>
        <v>0</v>
      </c>
      <c r="AC14" s="194">
        <f ca="1">IFERROR(IF($C15,IF(T14*1&gt;0,SUMIFS('Stats Coachs'!$F:$F,'Stats Coachs'!$C:$C,'Comparaison entre 2 joueurs'!$B15),""),""),"")</f>
        <v>24</v>
      </c>
      <c r="AD14" s="195">
        <f t="shared" ca="1" si="29"/>
        <v>0.75</v>
      </c>
      <c r="AK14" s="200"/>
    </row>
    <row r="15" spans="1:37" x14ac:dyDescent="0.2">
      <c r="A15" s="203">
        <v>10</v>
      </c>
      <c r="B15" s="182" t="s">
        <v>214</v>
      </c>
      <c r="C15" s="203" t="b">
        <v>1</v>
      </c>
      <c r="D15" s="196">
        <f ca="1"/>
        <v>415</v>
      </c>
      <c r="E15" s="204" t="s">
        <v>235</v>
      </c>
      <c r="F15" s="196">
        <f ca="1"/>
        <v>437</v>
      </c>
      <c r="H15" s="194">
        <f t="shared" ca="1" si="4"/>
        <v>23</v>
      </c>
      <c r="I15" s="194">
        <f t="shared" ca="1" si="5"/>
        <v>22</v>
      </c>
      <c r="J15" s="194">
        <f t="shared" ca="1" si="6"/>
        <v>1</v>
      </c>
      <c r="K15" s="194">
        <f t="shared" ca="1" si="7"/>
        <v>1980</v>
      </c>
      <c r="L15" s="194">
        <f t="shared" ca="1" si="8"/>
        <v>86</v>
      </c>
      <c r="M15" s="194">
        <f t="shared" ca="1" si="9"/>
        <v>5</v>
      </c>
      <c r="N15" s="194">
        <f t="shared" ca="1" si="10"/>
        <v>15</v>
      </c>
      <c r="O15" s="194">
        <f t="shared" ca="1" si="11"/>
        <v>5</v>
      </c>
      <c r="P15" s="194">
        <f t="shared" ca="1" si="12"/>
        <v>0</v>
      </c>
      <c r="Q15" s="194">
        <f ca="1">IFERROR(IF($C16,IF(H15*1&gt;0,SUMIFS('Stats Coachs'!$F:$F,'Stats Coachs'!$C:$C,'Comparaison entre 2 joueurs'!$B16),""),""),"")</f>
        <v>25</v>
      </c>
      <c r="R15" s="195">
        <f t="shared" ca="1" si="28"/>
        <v>0.92</v>
      </c>
      <c r="T15" s="194">
        <f t="shared" ca="1" si="14"/>
        <v>14</v>
      </c>
      <c r="U15" s="194">
        <f t="shared" ca="1" si="15"/>
        <v>10</v>
      </c>
      <c r="V15" s="194">
        <f t="shared" ca="1" si="16"/>
        <v>4</v>
      </c>
      <c r="W15" s="194">
        <f t="shared" ca="1" si="17"/>
        <v>680</v>
      </c>
      <c r="X15" s="194">
        <f t="shared" ca="1" si="18"/>
        <v>48.5</v>
      </c>
      <c r="Y15" s="194">
        <f t="shared" ca="1" si="19"/>
        <v>3</v>
      </c>
      <c r="Z15" s="194">
        <f t="shared" ca="1" si="20"/>
        <v>0</v>
      </c>
      <c r="AA15" s="194">
        <f t="shared" ca="1" si="21"/>
        <v>1</v>
      </c>
      <c r="AB15" s="194">
        <f t="shared" ca="1" si="22"/>
        <v>0</v>
      </c>
      <c r="AC15" s="194">
        <f ca="1">IFERROR(IF($C16,IF(T15*1&gt;0,SUMIFS('Stats Coachs'!$F:$F,'Stats Coachs'!$C:$C,'Comparaison entre 2 joueurs'!$B16),""),""),"")</f>
        <v>25</v>
      </c>
      <c r="AD15" s="195">
        <f t="shared" ca="1" si="29"/>
        <v>0.56000000000000005</v>
      </c>
    </row>
    <row r="16" spans="1:37" x14ac:dyDescent="0.2">
      <c r="A16" s="203">
        <v>11</v>
      </c>
      <c r="B16" s="182" t="s">
        <v>215</v>
      </c>
      <c r="C16" s="203" t="b">
        <v>1</v>
      </c>
      <c r="D16" s="201">
        <f ca="1"/>
        <v>0.83373493975903612</v>
      </c>
      <c r="E16" s="204" t="s">
        <v>236</v>
      </c>
      <c r="F16" s="201">
        <f ca="1"/>
        <v>0.69794050343249425</v>
      </c>
      <c r="H16" s="194">
        <f t="shared" ca="1" si="4"/>
        <v>20</v>
      </c>
      <c r="I16" s="194">
        <f t="shared" ca="1" si="5"/>
        <v>19</v>
      </c>
      <c r="J16" s="194">
        <f t="shared" ca="1" si="6"/>
        <v>1</v>
      </c>
      <c r="K16" s="194">
        <f t="shared" ca="1" si="7"/>
        <v>1690</v>
      </c>
      <c r="L16" s="194">
        <f t="shared" ca="1" si="8"/>
        <v>84.5</v>
      </c>
      <c r="M16" s="194">
        <f t="shared" ca="1" si="9"/>
        <v>8</v>
      </c>
      <c r="N16" s="194">
        <f t="shared" ca="1" si="10"/>
        <v>15</v>
      </c>
      <c r="O16" s="194">
        <f t="shared" ca="1" si="11"/>
        <v>3</v>
      </c>
      <c r="P16" s="194">
        <f t="shared" ca="1" si="12"/>
        <v>0</v>
      </c>
      <c r="Q16" s="194">
        <f ca="1">IFERROR(IF($C17,IF(H16*1&gt;0,SUMIFS('Stats Coachs'!$F:$F,'Stats Coachs'!$C:$C,'Comparaison entre 2 joueurs'!$B17),""),""),"")</f>
        <v>23</v>
      </c>
      <c r="R16" s="195">
        <f t="shared" ca="1" si="28"/>
        <v>0.86956521739130432</v>
      </c>
      <c r="T16" s="194">
        <f t="shared" ca="1" si="14"/>
        <v>17</v>
      </c>
      <c r="U16" s="194">
        <f t="shared" ca="1" si="15"/>
        <v>12</v>
      </c>
      <c r="V16" s="194">
        <f t="shared" ca="1" si="16"/>
        <v>5</v>
      </c>
      <c r="W16" s="194">
        <f t="shared" ca="1" si="17"/>
        <v>980</v>
      </c>
      <c r="X16" s="194">
        <f t="shared" ca="1" si="18"/>
        <v>57.5</v>
      </c>
      <c r="Y16" s="194">
        <f t="shared" ca="1" si="19"/>
        <v>1</v>
      </c>
      <c r="Z16" s="194">
        <f t="shared" ca="1" si="20"/>
        <v>0</v>
      </c>
      <c r="AA16" s="194">
        <f t="shared" ca="1" si="21"/>
        <v>2</v>
      </c>
      <c r="AB16" s="194">
        <f t="shared" ca="1" si="22"/>
        <v>0</v>
      </c>
      <c r="AC16" s="194">
        <f ca="1">IFERROR(IF($C17,IF(T16*1&gt;0,SUMIFS('Stats Coachs'!$F:$F,'Stats Coachs'!$C:$C,'Comparaison entre 2 joueurs'!$B17),""),""),"")</f>
        <v>23</v>
      </c>
      <c r="AD16" s="195">
        <f t="shared" ca="1" si="29"/>
        <v>0.73913043478260865</v>
      </c>
    </row>
    <row r="17" spans="1:30" x14ac:dyDescent="0.2">
      <c r="A17" s="203">
        <v>12</v>
      </c>
      <c r="B17" s="182" t="s">
        <v>216</v>
      </c>
      <c r="C17" s="203" t="b">
        <v>1</v>
      </c>
      <c r="H17" s="194">
        <f t="shared" ca="1" si="4"/>
        <v>22</v>
      </c>
      <c r="I17" s="194">
        <f t="shared" ca="1" si="5"/>
        <v>20</v>
      </c>
      <c r="J17" s="194">
        <f t="shared" ca="1" si="6"/>
        <v>2</v>
      </c>
      <c r="K17" s="194">
        <f t="shared" ca="1" si="7"/>
        <v>1805</v>
      </c>
      <c r="L17" s="194">
        <f t="shared" ca="1" si="8"/>
        <v>83</v>
      </c>
      <c r="M17" s="194">
        <f t="shared" ca="1" si="9"/>
        <v>9</v>
      </c>
      <c r="N17" s="194">
        <f t="shared" ca="1" si="10"/>
        <v>8</v>
      </c>
      <c r="O17" s="194">
        <f t="shared" ca="1" si="11"/>
        <v>5</v>
      </c>
      <c r="P17" s="194">
        <f t="shared" ca="1" si="12"/>
        <v>1</v>
      </c>
      <c r="Q17" s="194">
        <f ca="1">IFERROR(IF($C18,IF(H17*1&gt;0,SUMIFS('Stats Coachs'!$F:$F,'Stats Coachs'!$C:$C,'Comparaison entre 2 joueurs'!$B18),""),""),"")</f>
        <v>27</v>
      </c>
      <c r="R17" s="195">
        <f t="shared" ca="1" si="28"/>
        <v>0.81481481481481477</v>
      </c>
      <c r="T17" s="194">
        <f t="shared" ca="1" si="14"/>
        <v>21</v>
      </c>
      <c r="U17" s="194">
        <f t="shared" ca="1" si="15"/>
        <v>17</v>
      </c>
      <c r="V17" s="194">
        <f t="shared" ca="1" si="16"/>
        <v>4</v>
      </c>
      <c r="W17" s="194">
        <f t="shared" ca="1" si="17"/>
        <v>1300</v>
      </c>
      <c r="X17" s="194">
        <f t="shared" ca="1" si="18"/>
        <v>62</v>
      </c>
      <c r="Y17" s="194">
        <f t="shared" ca="1" si="19"/>
        <v>9</v>
      </c>
      <c r="Z17" s="194">
        <f t="shared" ca="1" si="20"/>
        <v>5</v>
      </c>
      <c r="AA17" s="194">
        <f t="shared" ca="1" si="21"/>
        <v>2</v>
      </c>
      <c r="AB17" s="194">
        <f t="shared" ca="1" si="22"/>
        <v>0</v>
      </c>
      <c r="AC17" s="194">
        <f ca="1">IFERROR(IF($C18,IF(T17*1&gt;0,SUMIFS('Stats Coachs'!$F:$F,'Stats Coachs'!$C:$C,'Comparaison entre 2 joueurs'!$B18),""),""),"")</f>
        <v>27</v>
      </c>
      <c r="AD17" s="195">
        <f t="shared" ca="1" si="29"/>
        <v>0.77777777777777779</v>
      </c>
    </row>
    <row r="18" spans="1:30" x14ac:dyDescent="0.2">
      <c r="A18" s="203">
        <v>13</v>
      </c>
      <c r="B18" s="182" t="s">
        <v>217</v>
      </c>
      <c r="C18" s="203" t="b">
        <v>1</v>
      </c>
      <c r="H18" s="194">
        <f t="shared" ca="1" si="4"/>
        <v>20</v>
      </c>
      <c r="I18" s="194">
        <f t="shared" ca="1" si="5"/>
        <v>19</v>
      </c>
      <c r="J18" s="194">
        <f t="shared" ca="1" si="6"/>
        <v>1</v>
      </c>
      <c r="K18" s="194">
        <f t="shared" ca="1" si="7"/>
        <v>1720</v>
      </c>
      <c r="L18" s="194">
        <f t="shared" ca="1" si="8"/>
        <v>86</v>
      </c>
      <c r="M18" s="194">
        <f t="shared" ca="1" si="9"/>
        <v>10</v>
      </c>
      <c r="N18" s="194">
        <f t="shared" ca="1" si="10"/>
        <v>5</v>
      </c>
      <c r="O18" s="194">
        <f t="shared" ca="1" si="11"/>
        <v>4</v>
      </c>
      <c r="P18" s="194">
        <f t="shared" ca="1" si="12"/>
        <v>0</v>
      </c>
      <c r="Q18" s="194">
        <f ca="1">IFERROR(IF($C19,IF(H18*1&gt;0,SUMIFS('Stats Coachs'!$F:$F,'Stats Coachs'!$C:$C,'Comparaison entre 2 joueurs'!$B19),""),""),"")</f>
        <v>24</v>
      </c>
      <c r="R18" s="195">
        <f t="shared" ca="1" si="28"/>
        <v>0.83333333333333337</v>
      </c>
      <c r="T18" s="194">
        <f t="shared" ca="1" si="14"/>
        <v>11</v>
      </c>
      <c r="U18" s="194">
        <f t="shared" ca="1" si="15"/>
        <v>8</v>
      </c>
      <c r="V18" s="194">
        <f t="shared" ca="1" si="16"/>
        <v>3</v>
      </c>
      <c r="W18" s="194">
        <f t="shared" ca="1" si="17"/>
        <v>725</v>
      </c>
      <c r="X18" s="194">
        <f t="shared" ca="1" si="18"/>
        <v>66</v>
      </c>
      <c r="Y18" s="194">
        <f t="shared" ca="1" si="19"/>
        <v>3</v>
      </c>
      <c r="Z18" s="194">
        <f t="shared" ca="1" si="20"/>
        <v>0</v>
      </c>
      <c r="AA18" s="194">
        <f t="shared" ca="1" si="21"/>
        <v>3</v>
      </c>
      <c r="AB18" s="194">
        <f t="shared" ca="1" si="22"/>
        <v>0</v>
      </c>
      <c r="AC18" s="194">
        <f ca="1">IFERROR(IF($C19,IF(T18*1&gt;0,SUMIFS('Stats Coachs'!$F:$F,'Stats Coachs'!$C:$C,'Comparaison entre 2 joueurs'!$B19),""),""),"")</f>
        <v>24</v>
      </c>
      <c r="AD18" s="195">
        <f t="shared" ca="1" si="29"/>
        <v>0.45833333333333331</v>
      </c>
    </row>
    <row r="19" spans="1:30" x14ac:dyDescent="0.2">
      <c r="A19" s="203">
        <v>14</v>
      </c>
      <c r="B19" s="182" t="s">
        <v>218</v>
      </c>
      <c r="C19" s="203" t="b">
        <v>1</v>
      </c>
      <c r="H19" s="194">
        <f t="shared" ca="1" si="4"/>
        <v>23</v>
      </c>
      <c r="I19" s="194">
        <f t="shared" ca="1" si="5"/>
        <v>22</v>
      </c>
      <c r="J19" s="194">
        <f t="shared" ca="1" si="6"/>
        <v>1</v>
      </c>
      <c r="K19" s="194">
        <f t="shared" ca="1" si="7"/>
        <v>2045</v>
      </c>
      <c r="L19" s="194">
        <f t="shared" ca="1" si="8"/>
        <v>90</v>
      </c>
      <c r="M19" s="194">
        <f t="shared" ca="1" si="9"/>
        <v>18</v>
      </c>
      <c r="N19" s="194">
        <f t="shared" ca="1" si="10"/>
        <v>15</v>
      </c>
      <c r="O19" s="194">
        <f t="shared" ca="1" si="11"/>
        <v>10</v>
      </c>
      <c r="P19" s="194">
        <f t="shared" ca="1" si="12"/>
        <v>0</v>
      </c>
      <c r="Q19" s="194">
        <f ca="1">IFERROR(IF($C20,IF(H19*1&gt;0,SUMIFS('Stats Coachs'!$F:$F,'Stats Coachs'!$C:$C,'Comparaison entre 2 joueurs'!$B20),""),""),"")</f>
        <v>25</v>
      </c>
      <c r="R19" s="195">
        <f t="shared" ca="1" si="28"/>
        <v>0.92</v>
      </c>
      <c r="T19" s="194">
        <f t="shared" ca="1" si="14"/>
        <v>19</v>
      </c>
      <c r="U19" s="194">
        <f t="shared" ca="1" si="15"/>
        <v>15</v>
      </c>
      <c r="V19" s="194">
        <f t="shared" ca="1" si="16"/>
        <v>4</v>
      </c>
      <c r="W19" s="194">
        <f t="shared" ca="1" si="17"/>
        <v>1220</v>
      </c>
      <c r="X19" s="194">
        <f t="shared" ca="1" si="18"/>
        <v>64</v>
      </c>
      <c r="Y19" s="194">
        <f t="shared" ca="1" si="19"/>
        <v>3</v>
      </c>
      <c r="Z19" s="194">
        <f t="shared" ca="1" si="20"/>
        <v>1</v>
      </c>
      <c r="AA19" s="194">
        <f t="shared" ca="1" si="21"/>
        <v>2</v>
      </c>
      <c r="AB19" s="194">
        <f t="shared" ca="1" si="22"/>
        <v>0</v>
      </c>
      <c r="AC19" s="194">
        <f ca="1">IFERROR(IF($C20,IF(T19*1&gt;0,SUMIFS('Stats Coachs'!$F:$F,'Stats Coachs'!$C:$C,'Comparaison entre 2 joueurs'!$B20),""),""),"")</f>
        <v>25</v>
      </c>
      <c r="AD19" s="195">
        <f t="shared" ca="1" si="29"/>
        <v>0.76</v>
      </c>
    </row>
    <row r="20" spans="1:30" x14ac:dyDescent="0.2">
      <c r="A20" s="203">
        <v>15</v>
      </c>
      <c r="B20" s="182" t="s">
        <v>219</v>
      </c>
      <c r="C20" s="203" t="b">
        <v>1</v>
      </c>
      <c r="H20" s="194">
        <f t="shared" ca="1" si="4"/>
        <v>17</v>
      </c>
      <c r="I20" s="194">
        <f t="shared" ca="1" si="5"/>
        <v>16</v>
      </c>
      <c r="J20" s="194">
        <f t="shared" ca="1" si="6"/>
        <v>1</v>
      </c>
      <c r="K20" s="194">
        <f t="shared" ca="1" si="7"/>
        <v>1470</v>
      </c>
      <c r="L20" s="194" t="str">
        <f t="shared" ca="1" si="8"/>
        <v>86.5</v>
      </c>
      <c r="M20" s="194">
        <f t="shared" ca="1" si="9"/>
        <v>7</v>
      </c>
      <c r="N20" s="194">
        <f t="shared" ca="1" si="10"/>
        <v>13</v>
      </c>
      <c r="O20" s="194">
        <f t="shared" ca="1" si="11"/>
        <v>5</v>
      </c>
      <c r="P20" s="194">
        <f t="shared" ca="1" si="12"/>
        <v>0</v>
      </c>
      <c r="Q20" s="194">
        <f ca="1">IFERROR(IF($C21,IF(H20*1&gt;0,SUMIFS('Stats Coachs'!$F:$F,'Stats Coachs'!$C:$C,'Comparaison entre 2 joueurs'!$B21),""),""),"")</f>
        <v>22</v>
      </c>
      <c r="R20" s="195">
        <f t="shared" ca="1" si="28"/>
        <v>0.77272727272727271</v>
      </c>
      <c r="T20" s="194">
        <f t="shared" ca="1" si="14"/>
        <v>21</v>
      </c>
      <c r="U20" s="194">
        <f t="shared" ca="1" si="15"/>
        <v>17</v>
      </c>
      <c r="V20" s="194">
        <f t="shared" ca="1" si="16"/>
        <v>4</v>
      </c>
      <c r="W20" s="194">
        <f t="shared" ca="1" si="17"/>
        <v>1480</v>
      </c>
      <c r="X20" s="194" t="str">
        <f t="shared" ca="1" si="18"/>
        <v>70.5</v>
      </c>
      <c r="Y20" s="194">
        <f t="shared" ca="1" si="19"/>
        <v>8</v>
      </c>
      <c r="Z20" s="194">
        <f t="shared" ca="1" si="20"/>
        <v>2</v>
      </c>
      <c r="AA20" s="194">
        <f t="shared" ca="1" si="21"/>
        <v>0</v>
      </c>
      <c r="AB20" s="194">
        <f t="shared" ca="1" si="22"/>
        <v>0</v>
      </c>
      <c r="AC20" s="194">
        <f ca="1">IFERROR(IF($C21,IF(T20*1&gt;0,SUMIFS('Stats Coachs'!$F:$F,'Stats Coachs'!$C:$C,'Comparaison entre 2 joueurs'!$B21),""),""),"")</f>
        <v>22</v>
      </c>
      <c r="AD20" s="195">
        <f t="shared" ca="1" si="29"/>
        <v>0.95454545454545459</v>
      </c>
    </row>
    <row r="21" spans="1:30" x14ac:dyDescent="0.2">
      <c r="A21" s="203">
        <v>16</v>
      </c>
      <c r="B21" s="182" t="s">
        <v>220</v>
      </c>
      <c r="C21" s="203" t="b">
        <v>1</v>
      </c>
      <c r="H21" s="194" t="str">
        <f t="shared" ca="1" si="4"/>
        <v/>
      </c>
      <c r="I21" s="194" t="str">
        <f t="shared" ca="1" si="5"/>
        <v/>
      </c>
      <c r="J21" s="194" t="str">
        <f t="shared" ca="1" si="6"/>
        <v/>
      </c>
      <c r="K21" s="194" t="str">
        <f t="shared" ca="1" si="7"/>
        <v/>
      </c>
      <c r="L21" s="194" t="str">
        <f t="shared" ca="1" si="8"/>
        <v/>
      </c>
      <c r="M21" s="194" t="str">
        <f t="shared" ca="1" si="9"/>
        <v/>
      </c>
      <c r="N21" s="194" t="str">
        <f t="shared" ca="1" si="10"/>
        <v/>
      </c>
      <c r="O21" s="194" t="str">
        <f t="shared" ca="1" si="11"/>
        <v/>
      </c>
      <c r="P21" s="194" t="str">
        <f t="shared" ca="1" si="12"/>
        <v/>
      </c>
      <c r="Q21" s="194" t="str">
        <f ca="1">IFERROR(IF($C22,IF(H21*1&gt;0,SUMIFS('Stats Coachs'!$F:$F,'Stats Coachs'!$C:$C,'Comparaison entre 2 joueurs'!$B22),""),""),"")</f>
        <v/>
      </c>
      <c r="R21" s="195" t="str">
        <f t="shared" ca="1" si="28"/>
        <v/>
      </c>
      <c r="T21" s="194">
        <f t="shared" ca="1" si="14"/>
        <v>19</v>
      </c>
      <c r="U21" s="194">
        <f t="shared" ca="1" si="15"/>
        <v>15</v>
      </c>
      <c r="V21" s="194">
        <f t="shared" ca="1" si="16"/>
        <v>4</v>
      </c>
      <c r="W21" s="194">
        <f t="shared" ca="1" si="17"/>
        <v>1260</v>
      </c>
      <c r="X21" s="194" t="str">
        <f t="shared" ca="1" si="18"/>
        <v>66.5</v>
      </c>
      <c r="Y21" s="194">
        <f t="shared" ca="1" si="19"/>
        <v>16</v>
      </c>
      <c r="Z21" s="194">
        <f t="shared" ca="1" si="20"/>
        <v>1</v>
      </c>
      <c r="AA21" s="194">
        <f t="shared" ca="1" si="21"/>
        <v>1</v>
      </c>
      <c r="AB21" s="194">
        <f t="shared" ca="1" si="22"/>
        <v>0</v>
      </c>
      <c r="AC21" s="194">
        <f ca="1">IFERROR(IF($C22,IF(T21*1&gt;0,SUMIFS('Stats Coachs'!$F:$F,'Stats Coachs'!$C:$C,'Comparaison entre 2 joueurs'!$B22),""),""),"")</f>
        <v>22</v>
      </c>
      <c r="AD21" s="195">
        <f t="shared" ca="1" si="29"/>
        <v>0.86363636363636365</v>
      </c>
    </row>
    <row r="22" spans="1:30" x14ac:dyDescent="0.2">
      <c r="A22" s="203">
        <v>17</v>
      </c>
      <c r="B22" s="182" t="s">
        <v>221</v>
      </c>
      <c r="C22" s="203" t="b">
        <v>1</v>
      </c>
      <c r="H22" s="194">
        <f t="shared" ca="1" si="4"/>
        <v>16</v>
      </c>
      <c r="I22" s="194">
        <f t="shared" ca="1" si="5"/>
        <v>15</v>
      </c>
      <c r="J22" s="194">
        <f t="shared" ca="1" si="6"/>
        <v>1</v>
      </c>
      <c r="K22" s="194">
        <f t="shared" ca="1" si="7"/>
        <v>1360</v>
      </c>
      <c r="L22" s="194">
        <f t="shared" ca="1" si="8"/>
        <v>85</v>
      </c>
      <c r="M22" s="194">
        <f t="shared" ca="1" si="9"/>
        <v>15</v>
      </c>
      <c r="N22" s="194">
        <f t="shared" ca="1" si="10"/>
        <v>11</v>
      </c>
      <c r="O22" s="194">
        <f t="shared" ca="1" si="11"/>
        <v>6</v>
      </c>
      <c r="P22" s="194">
        <f t="shared" ca="1" si="12"/>
        <v>0</v>
      </c>
      <c r="Q22" s="194">
        <f ca="1">IFERROR(IF($C23,IF(H22*1&gt;0,SUMIFS('Stats Coachs'!$F:$F,'Stats Coachs'!$C:$C,'Comparaison entre 2 joueurs'!$B23),""),""),"")</f>
        <v>21</v>
      </c>
      <c r="R22" s="195">
        <f t="shared" ca="1" si="28"/>
        <v>0.76190476190476186</v>
      </c>
      <c r="T22" s="194">
        <f t="shared" ca="1" si="14"/>
        <v>16</v>
      </c>
      <c r="U22" s="194">
        <f t="shared" ca="1" si="15"/>
        <v>13</v>
      </c>
      <c r="V22" s="194">
        <f t="shared" ca="1" si="16"/>
        <v>3</v>
      </c>
      <c r="W22" s="194">
        <f t="shared" ca="1" si="17"/>
        <v>1160</v>
      </c>
      <c r="X22" s="194" t="str">
        <f t="shared" ca="1" si="18"/>
        <v>72.5</v>
      </c>
      <c r="Y22" s="194">
        <f t="shared" ca="1" si="19"/>
        <v>8</v>
      </c>
      <c r="Z22" s="194">
        <f t="shared" ca="1" si="20"/>
        <v>4</v>
      </c>
      <c r="AA22" s="194">
        <f t="shared" ca="1" si="21"/>
        <v>1</v>
      </c>
      <c r="AB22" s="194">
        <f t="shared" ca="1" si="22"/>
        <v>0</v>
      </c>
      <c r="AC22" s="194">
        <f ca="1">IFERROR(IF($C23,IF(T22*1&gt;0,SUMIFS('Stats Coachs'!$F:$F,'Stats Coachs'!$C:$C,'Comparaison entre 2 joueurs'!$B23),""),""),"")</f>
        <v>21</v>
      </c>
      <c r="AD22" s="195">
        <f t="shared" ca="1" si="29"/>
        <v>0.76190476190476186</v>
      </c>
    </row>
    <row r="23" spans="1:30" x14ac:dyDescent="0.2">
      <c r="A23" s="203">
        <v>18</v>
      </c>
      <c r="B23" s="182" t="s">
        <v>222</v>
      </c>
      <c r="C23" s="203" t="b">
        <v>1</v>
      </c>
      <c r="H23" s="194">
        <f t="shared" ca="1" si="4"/>
        <v>18</v>
      </c>
      <c r="I23" s="194">
        <f t="shared" ca="1" si="5"/>
        <v>17</v>
      </c>
      <c r="J23" s="194">
        <f t="shared" ca="1" si="6"/>
        <v>1</v>
      </c>
      <c r="K23" s="194">
        <f t="shared" ca="1" si="7"/>
        <v>1595</v>
      </c>
      <c r="L23" s="194" t="str">
        <f t="shared" ca="1" si="8"/>
        <v>88.5</v>
      </c>
      <c r="M23" s="194">
        <f t="shared" ca="1" si="9"/>
        <v>18</v>
      </c>
      <c r="N23" s="194">
        <f t="shared" ca="1" si="10"/>
        <v>9</v>
      </c>
      <c r="O23" s="194">
        <f t="shared" ca="1" si="11"/>
        <v>4</v>
      </c>
      <c r="P23" s="194">
        <f t="shared" ca="1" si="12"/>
        <v>0</v>
      </c>
      <c r="Q23" s="194">
        <f ca="1">IFERROR(IF($C24,IF(H23*1&gt;0,SUMIFS('Stats Coachs'!$F:$F,'Stats Coachs'!$C:$C,'Comparaison entre 2 joueurs'!$B24),""),""),"")</f>
        <v>19</v>
      </c>
      <c r="R23" s="195">
        <f t="shared" ca="1" si="28"/>
        <v>0.94736842105263153</v>
      </c>
      <c r="T23" s="194">
        <f t="shared" ca="1" si="14"/>
        <v>14</v>
      </c>
      <c r="U23" s="194">
        <f t="shared" ca="1" si="15"/>
        <v>11</v>
      </c>
      <c r="V23" s="194">
        <f t="shared" ca="1" si="16"/>
        <v>3</v>
      </c>
      <c r="W23" s="194">
        <f t="shared" ca="1" si="17"/>
        <v>825</v>
      </c>
      <c r="X23" s="194">
        <f t="shared" ca="1" si="18"/>
        <v>59</v>
      </c>
      <c r="Y23" s="194">
        <f t="shared" ca="1" si="19"/>
        <v>4</v>
      </c>
      <c r="Z23" s="194">
        <f t="shared" ca="1" si="20"/>
        <v>3</v>
      </c>
      <c r="AA23" s="194">
        <f t="shared" ca="1" si="21"/>
        <v>2</v>
      </c>
      <c r="AB23" s="194">
        <f t="shared" ca="1" si="22"/>
        <v>0</v>
      </c>
      <c r="AC23" s="194">
        <f ca="1">IFERROR(IF($C24,IF(T23*1&gt;0,SUMIFS('Stats Coachs'!$F:$F,'Stats Coachs'!$C:$C,'Comparaison entre 2 joueurs'!$B24),""),""),"")</f>
        <v>19</v>
      </c>
      <c r="AD23" s="195">
        <f t="shared" ca="1" si="29"/>
        <v>0.73684210526315785</v>
      </c>
    </row>
    <row r="24" spans="1:30" x14ac:dyDescent="0.2">
      <c r="A24" s="203">
        <v>19</v>
      </c>
      <c r="B24" s="182" t="s">
        <v>223</v>
      </c>
      <c r="C24" s="203" t="b">
        <v>1</v>
      </c>
      <c r="D24" s="194"/>
      <c r="E24" s="194"/>
      <c r="H24" s="194">
        <f t="shared" ca="1" si="4"/>
        <v>19</v>
      </c>
      <c r="I24" s="194">
        <f t="shared" ca="1" si="5"/>
        <v>18</v>
      </c>
      <c r="J24" s="194">
        <f t="shared" ca="1" si="6"/>
        <v>1</v>
      </c>
      <c r="K24" s="194">
        <f t="shared" ca="1" si="7"/>
        <v>1750</v>
      </c>
      <c r="L24" s="194">
        <f t="shared" ca="1" si="8"/>
        <v>92</v>
      </c>
      <c r="M24" s="194">
        <f t="shared" ca="1" si="9"/>
        <v>14</v>
      </c>
      <c r="N24" s="194">
        <f t="shared" ca="1" si="10"/>
        <v>10</v>
      </c>
      <c r="O24" s="194">
        <f t="shared" ca="1" si="11"/>
        <v>6</v>
      </c>
      <c r="P24" s="194">
        <f t="shared" ca="1" si="12"/>
        <v>0</v>
      </c>
      <c r="Q24" s="194">
        <f ca="1">IFERROR(IF($C25,IF(H24*1&gt;0,SUMIFS('Stats Coachs'!$F:$F,'Stats Coachs'!$C:$C,'Comparaison entre 2 joueurs'!$B25),""),""),"")</f>
        <v>20</v>
      </c>
      <c r="R24" s="195">
        <f t="shared" ca="1" si="28"/>
        <v>0.95</v>
      </c>
      <c r="T24" s="194">
        <f t="shared" ca="1" si="14"/>
        <v>17</v>
      </c>
      <c r="U24" s="194">
        <f t="shared" ca="1" si="15"/>
        <v>17</v>
      </c>
      <c r="V24" s="194">
        <f t="shared" ca="1" si="16"/>
        <v>0</v>
      </c>
      <c r="W24" s="194">
        <f t="shared" ca="1" si="17"/>
        <v>1420</v>
      </c>
      <c r="X24" s="194">
        <f t="shared" ca="1" si="18"/>
        <v>84</v>
      </c>
      <c r="Y24" s="194">
        <f t="shared" ca="1" si="19"/>
        <v>12</v>
      </c>
      <c r="Z24" s="194">
        <f t="shared" ca="1" si="20"/>
        <v>3</v>
      </c>
      <c r="AA24" s="194">
        <f t="shared" ca="1" si="21"/>
        <v>4</v>
      </c>
      <c r="AB24" s="194">
        <f t="shared" ca="1" si="22"/>
        <v>0</v>
      </c>
      <c r="AC24" s="194">
        <f ca="1">IFERROR(IF($C25,IF(T24*1&gt;0,SUMIFS('Stats Coachs'!$F:$F,'Stats Coachs'!$C:$C,'Comparaison entre 2 joueurs'!$B25),""),""),"")</f>
        <v>20</v>
      </c>
      <c r="AD24" s="195">
        <f t="shared" ca="1" si="29"/>
        <v>0.85</v>
      </c>
    </row>
    <row r="25" spans="1:30" x14ac:dyDescent="0.2">
      <c r="A25" s="203">
        <v>20</v>
      </c>
      <c r="B25" s="182" t="s">
        <v>224</v>
      </c>
      <c r="C25" s="203" t="b">
        <v>1</v>
      </c>
      <c r="D25" s="194"/>
      <c r="E25" s="194"/>
      <c r="H25" s="194">
        <f t="shared" ca="1" si="4"/>
        <v>15</v>
      </c>
      <c r="I25" s="194">
        <f t="shared" ca="1" si="5"/>
        <v>15</v>
      </c>
      <c r="J25" s="194">
        <f t="shared" ca="1" si="6"/>
        <v>0</v>
      </c>
      <c r="K25" s="194">
        <f t="shared" ca="1" si="7"/>
        <v>1350</v>
      </c>
      <c r="L25" s="194">
        <f t="shared" ca="1" si="8"/>
        <v>90</v>
      </c>
      <c r="M25" s="194">
        <f t="shared" ca="1" si="9"/>
        <v>11</v>
      </c>
      <c r="N25" s="194">
        <f t="shared" ca="1" si="10"/>
        <v>9</v>
      </c>
      <c r="O25" s="194">
        <f t="shared" ca="1" si="11"/>
        <v>6</v>
      </c>
      <c r="P25" s="194">
        <f t="shared" ca="1" si="12"/>
        <v>0</v>
      </c>
      <c r="Q25" s="194">
        <f ca="1">IFERROR(IF($C26,IF(H25*1&gt;0,SUMIFS('Stats Coachs'!$F:$F,'Stats Coachs'!$C:$C,'Comparaison entre 2 joueurs'!$B26),""),""),"")</f>
        <v>18</v>
      </c>
      <c r="R25" s="195">
        <f t="shared" ca="1" si="28"/>
        <v>0.83333333333333337</v>
      </c>
      <c r="T25" s="194">
        <f t="shared" ca="1" si="14"/>
        <v>18</v>
      </c>
      <c r="U25" s="194">
        <f t="shared" ca="1" si="15"/>
        <v>18</v>
      </c>
      <c r="V25" s="194">
        <f t="shared" ca="1" si="16"/>
        <v>0</v>
      </c>
      <c r="W25" s="194">
        <f t="shared" ca="1" si="17"/>
        <v>1475</v>
      </c>
      <c r="X25" s="194">
        <f t="shared" ca="1" si="18"/>
        <v>82</v>
      </c>
      <c r="Y25" s="194">
        <f t="shared" ca="1" si="19"/>
        <v>14</v>
      </c>
      <c r="Z25" s="194">
        <f t="shared" ca="1" si="20"/>
        <v>0</v>
      </c>
      <c r="AA25" s="194">
        <f t="shared" ca="1" si="21"/>
        <v>3</v>
      </c>
      <c r="AB25" s="194">
        <f t="shared" ca="1" si="22"/>
        <v>0</v>
      </c>
      <c r="AC25" s="194">
        <f ca="1">IFERROR(IF($C26,IF(T25*1&gt;0,SUMIFS('Stats Coachs'!$F:$F,'Stats Coachs'!$C:$C,'Comparaison entre 2 joueurs'!$B26),""),""),"")</f>
        <v>18</v>
      </c>
      <c r="AD25" s="195">
        <f t="shared" ca="1" si="29"/>
        <v>1</v>
      </c>
    </row>
    <row r="26" spans="1:30" x14ac:dyDescent="0.2">
      <c r="A26" s="203">
        <v>21</v>
      </c>
      <c r="B26" s="182" t="s">
        <v>225</v>
      </c>
      <c r="C26" s="203" t="b">
        <v>1</v>
      </c>
      <c r="D26" s="194"/>
      <c r="E26" s="194"/>
      <c r="R26" s="202"/>
      <c r="AD26" s="202"/>
    </row>
    <row r="27" spans="1:30" x14ac:dyDescent="0.2">
      <c r="D27" s="194"/>
      <c r="E27" s="194"/>
      <c r="R27" s="202"/>
      <c r="AD27" s="202"/>
    </row>
    <row r="28" spans="1:30" x14ac:dyDescent="0.2">
      <c r="D28" s="194"/>
      <c r="E28" s="194"/>
    </row>
    <row r="29" spans="1:30" x14ac:dyDescent="0.2">
      <c r="D29" s="181"/>
      <c r="E29" s="181"/>
    </row>
    <row r="30" spans="1:30" x14ac:dyDescent="0.2">
      <c r="D30" s="194"/>
      <c r="E30" s="194"/>
    </row>
    <row r="31" spans="1:30" x14ac:dyDescent="0.2">
      <c r="D31" s="194"/>
      <c r="E31" s="194"/>
    </row>
    <row r="32" spans="1:30" x14ac:dyDescent="0.2">
      <c r="D32" s="194"/>
      <c r="E32" s="194"/>
    </row>
    <row r="33" spans="4:5" x14ac:dyDescent="0.2">
      <c r="D33" s="194"/>
      <c r="E33" s="194"/>
    </row>
    <row r="34" spans="4:5" x14ac:dyDescent="0.2">
      <c r="D34" s="194"/>
      <c r="E34" s="194"/>
    </row>
    <row r="35" spans="4:5" x14ac:dyDescent="0.2">
      <c r="D35" s="195"/>
      <c r="E35" s="195"/>
    </row>
    <row r="36" spans="4:5" x14ac:dyDescent="0.2">
      <c r="D36" s="194"/>
      <c r="E36" s="194"/>
    </row>
    <row r="37" spans="4:5" x14ac:dyDescent="0.2">
      <c r="D37" s="194"/>
      <c r="E37" s="194"/>
    </row>
    <row r="38" spans="4:5" x14ac:dyDescent="0.2">
      <c r="D38" s="194"/>
      <c r="E38" s="194"/>
    </row>
    <row r="39" spans="4:5" x14ac:dyDescent="0.2">
      <c r="D39" s="194"/>
      <c r="E39" s="194"/>
    </row>
  </sheetData>
  <conditionalFormatting sqref="D6:D12 D15:D16">
    <cfRule type="cellIs" dxfId="3" priority="4" operator="greaterThan">
      <formula>F6</formula>
    </cfRule>
  </conditionalFormatting>
  <conditionalFormatting sqref="D13:D14">
    <cfRule type="cellIs" dxfId="2" priority="2" operator="greaterThan">
      <formula>F13</formula>
    </cfRule>
  </conditionalFormatting>
  <conditionalFormatting sqref="F6:F12 F15:F16">
    <cfRule type="cellIs" dxfId="1" priority="3" operator="greaterThan">
      <formula>D6</formula>
    </cfRule>
  </conditionalFormatting>
  <conditionalFormatting sqref="F13:F14">
    <cfRule type="cellIs" dxfId="0" priority="1" operator="greaterThan">
      <formula>D13</formula>
    </cfRule>
  </conditionalFormatting>
  <pageMargins left="0.7" right="0.7" top="0.75" bottom="0.75" header="0.3" footer="0.3"/>
  <pageSetup paperSize="9" orientation="portrait" r:id="rId1"/>
  <ignoredErrors>
    <ignoredError sqref="X3 L3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1" r:id="rId4" name="Drop Down 1">
              <controlPr defaultSize="0" autoLine="0" autoPict="0">
                <anchor moveWithCells="1">
                  <from>
                    <xdr:col>2</xdr:col>
                    <xdr:colOff>781050</xdr:colOff>
                    <xdr:row>1</xdr:row>
                    <xdr:rowOff>142875</xdr:rowOff>
                  </from>
                  <to>
                    <xdr:col>4</xdr:col>
                    <xdr:colOff>333375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4" r:id="rId5" name="Check Box 4">
              <controlPr defaultSize="0" autoFill="0" autoLine="0" autoPict="0">
                <anchor moveWithCells="1">
                  <from>
                    <xdr:col>2</xdr:col>
                    <xdr:colOff>9525</xdr:colOff>
                    <xdr:row>9</xdr:row>
                    <xdr:rowOff>133350</xdr:rowOff>
                  </from>
                  <to>
                    <xdr:col>2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5" r:id="rId6" name="Check Box 5">
              <controlPr defaultSize="0" autoFill="0" autoLine="0" autoPict="0">
                <anchor moveWithCells="1">
                  <from>
                    <xdr:col>2</xdr:col>
                    <xdr:colOff>9525</xdr:colOff>
                    <xdr:row>10</xdr:row>
                    <xdr:rowOff>142875</xdr:rowOff>
                  </from>
                  <to>
                    <xdr:col>2</xdr:col>
                    <xdr:colOff>238125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6" r:id="rId7" name="Check Box 6">
              <controlPr defaultSize="0" autoFill="0" autoLine="0" autoPict="0">
                <anchor moveWithCells="1">
                  <from>
                    <xdr:col>2</xdr:col>
                    <xdr:colOff>9525</xdr:colOff>
                    <xdr:row>11</xdr:row>
                    <xdr:rowOff>142875</xdr:rowOff>
                  </from>
                  <to>
                    <xdr:col>2</xdr:col>
                    <xdr:colOff>238125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7" r:id="rId8" name="Check Box 7">
              <controlPr defaultSize="0" autoFill="0" autoLine="0" autoPict="0">
                <anchor moveWithCells="1">
                  <from>
                    <xdr:col>2</xdr:col>
                    <xdr:colOff>9525</xdr:colOff>
                    <xdr:row>12</xdr:row>
                    <xdr:rowOff>142875</xdr:rowOff>
                  </from>
                  <to>
                    <xdr:col>2</xdr:col>
                    <xdr:colOff>238125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8" r:id="rId9" name="Check Box 8">
              <controlPr defaultSize="0" autoFill="0" autoLine="0" autoPict="0">
                <anchor moveWithCells="1">
                  <from>
                    <xdr:col>2</xdr:col>
                    <xdr:colOff>9525</xdr:colOff>
                    <xdr:row>13</xdr:row>
                    <xdr:rowOff>142875</xdr:rowOff>
                  </from>
                  <to>
                    <xdr:col>2</xdr:col>
                    <xdr:colOff>238125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9" r:id="rId10" name="Check Box 9">
              <controlPr defaultSize="0" autoFill="0" autoLine="0" autoPict="0">
                <anchor moveWithCells="1">
                  <from>
                    <xdr:col>2</xdr:col>
                    <xdr:colOff>9525</xdr:colOff>
                    <xdr:row>14</xdr:row>
                    <xdr:rowOff>142875</xdr:rowOff>
                  </from>
                  <to>
                    <xdr:col>2</xdr:col>
                    <xdr:colOff>238125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0" r:id="rId11" name="Check Box 10">
              <controlPr defaultSize="0" autoFill="0" autoLine="0" autoPict="0">
                <anchor moveWithCells="1">
                  <from>
                    <xdr:col>2</xdr:col>
                    <xdr:colOff>9525</xdr:colOff>
                    <xdr:row>15</xdr:row>
                    <xdr:rowOff>142875</xdr:rowOff>
                  </from>
                  <to>
                    <xdr:col>2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1" r:id="rId12" name="Check Box 11">
              <controlPr defaultSize="0" autoFill="0" autoLine="0" autoPict="0">
                <anchor moveWithCells="1">
                  <from>
                    <xdr:col>2</xdr:col>
                    <xdr:colOff>9525</xdr:colOff>
                    <xdr:row>16</xdr:row>
                    <xdr:rowOff>142875</xdr:rowOff>
                  </from>
                  <to>
                    <xdr:col>2</xdr:col>
                    <xdr:colOff>238125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2" r:id="rId13" name="Check Box 12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142875</xdr:rowOff>
                  </from>
                  <to>
                    <xdr:col>2</xdr:col>
                    <xdr:colOff>238125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3" r:id="rId14" name="Check Box 13">
              <controlPr defaultSize="0" autoFill="0" autoLine="0" autoPict="0">
                <anchor moveWithCells="1">
                  <from>
                    <xdr:col>2</xdr:col>
                    <xdr:colOff>9525</xdr:colOff>
                    <xdr:row>18</xdr:row>
                    <xdr:rowOff>142875</xdr:rowOff>
                  </from>
                  <to>
                    <xdr:col>2</xdr:col>
                    <xdr:colOff>238125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4" r:id="rId15" name="Check Box 14">
              <controlPr defaultSize="0" autoFill="0" autoLine="0" autoPict="0">
                <anchor moveWithCells="1">
                  <from>
                    <xdr:col>2</xdr:col>
                    <xdr:colOff>9525</xdr:colOff>
                    <xdr:row>19</xdr:row>
                    <xdr:rowOff>142875</xdr:rowOff>
                  </from>
                  <to>
                    <xdr:col>2</xdr:col>
                    <xdr:colOff>238125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5" r:id="rId16" name="Check Box 15">
              <controlPr defaultSize="0" autoFill="0" autoLine="0" autoPict="0">
                <anchor moveWithCells="1">
                  <from>
                    <xdr:col>2</xdr:col>
                    <xdr:colOff>9525</xdr:colOff>
                    <xdr:row>20</xdr:row>
                    <xdr:rowOff>142875</xdr:rowOff>
                  </from>
                  <to>
                    <xdr:col>2</xdr:col>
                    <xdr:colOff>238125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6" r:id="rId17" name="Check Box 16">
              <controlPr defaultSize="0" autoFill="0" autoLine="0" autoPict="0">
                <anchor moveWithCells="1">
                  <from>
                    <xdr:col>2</xdr:col>
                    <xdr:colOff>9525</xdr:colOff>
                    <xdr:row>21</xdr:row>
                    <xdr:rowOff>142875</xdr:rowOff>
                  </from>
                  <to>
                    <xdr:col>2</xdr:col>
                    <xdr:colOff>238125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7" r:id="rId18" name="Check Box 17">
              <controlPr defaultSize="0" autoFill="0" autoLine="0" autoPict="0">
                <anchor moveWithCells="1">
                  <from>
                    <xdr:col>2</xdr:col>
                    <xdr:colOff>9525</xdr:colOff>
                    <xdr:row>22</xdr:row>
                    <xdr:rowOff>133350</xdr:rowOff>
                  </from>
                  <to>
                    <xdr:col>2</xdr:col>
                    <xdr:colOff>228600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8" r:id="rId19" name="Check Box 18">
              <controlPr defaultSize="0" autoFill="0" autoLine="0" autoPict="0">
                <anchor moveWithCells="1">
                  <from>
                    <xdr:col>2</xdr:col>
                    <xdr:colOff>9525</xdr:colOff>
                    <xdr:row>23</xdr:row>
                    <xdr:rowOff>133350</xdr:rowOff>
                  </from>
                  <to>
                    <xdr:col>2</xdr:col>
                    <xdr:colOff>238125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9" r:id="rId20" name="Check Box 19">
              <controlPr defaultSize="0" autoFill="0" autoLine="0" autoPict="0">
                <anchor moveWithCells="1">
                  <from>
                    <xdr:col>2</xdr:col>
                    <xdr:colOff>9525</xdr:colOff>
                    <xdr:row>24</xdr:row>
                    <xdr:rowOff>123825</xdr:rowOff>
                  </from>
                  <to>
                    <xdr:col>2</xdr:col>
                    <xdr:colOff>228600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1" r:id="rId21" name="Drop Down 21">
              <controlPr defaultSize="0" autoLine="0" autoPict="0">
                <anchor moveWithCells="1">
                  <from>
                    <xdr:col>4</xdr:col>
                    <xdr:colOff>1095375</xdr:colOff>
                    <xdr:row>1</xdr:row>
                    <xdr:rowOff>133350</xdr:rowOff>
                  </from>
                  <to>
                    <xdr:col>6</xdr:col>
                    <xdr:colOff>304800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2" r:id="rId22" name="Check Box 22">
              <controlPr defaultSize="0" autoFill="0" autoLine="0" autoPict="0">
                <anchor moveWithCells="1">
                  <from>
                    <xdr:col>2</xdr:col>
                    <xdr:colOff>9525</xdr:colOff>
                    <xdr:row>6</xdr:row>
                    <xdr:rowOff>133350</xdr:rowOff>
                  </from>
                  <to>
                    <xdr:col>2</xdr:col>
                    <xdr:colOff>238125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2" r:id="rId23" name="Check Box 2">
              <controlPr defaultSize="0" autoFill="0" autoLine="0" autoPict="0">
                <anchor moveWithCells="1">
                  <from>
                    <xdr:col>2</xdr:col>
                    <xdr:colOff>9525</xdr:colOff>
                    <xdr:row>7</xdr:row>
                    <xdr:rowOff>104775</xdr:rowOff>
                  </from>
                  <to>
                    <xdr:col>2</xdr:col>
                    <xdr:colOff>209550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3" r:id="rId24" name="Check Box 3">
              <controlPr defaultSize="0" autoFill="0" autoLine="0" autoPict="0">
                <anchor moveWithCells="1">
                  <from>
                    <xdr:col>2</xdr:col>
                    <xdr:colOff>9525</xdr:colOff>
                    <xdr:row>8</xdr:row>
                    <xdr:rowOff>133350</xdr:rowOff>
                  </from>
                  <to>
                    <xdr:col>2</xdr:col>
                    <xdr:colOff>238125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3" r:id="rId25" name="Check Box 23">
              <controlPr defaultSize="0" autoFill="0" autoLine="0" autoPict="0">
                <anchor moveWithCells="1">
                  <from>
                    <xdr:col>2</xdr:col>
                    <xdr:colOff>9525</xdr:colOff>
                    <xdr:row>5</xdr:row>
                    <xdr:rowOff>161925</xdr:rowOff>
                  </from>
                  <to>
                    <xdr:col>2</xdr:col>
                    <xdr:colOff>238125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4" r:id="rId26" name="Check Box 24">
              <controlPr defaultSize="0" autoFill="0" autoLine="0" autoPict="0">
                <anchor moveWithCells="1">
                  <from>
                    <xdr:col>2</xdr:col>
                    <xdr:colOff>9525</xdr:colOff>
                    <xdr:row>4</xdr:row>
                    <xdr:rowOff>161925</xdr:rowOff>
                  </from>
                  <to>
                    <xdr:col>2</xdr:col>
                    <xdr:colOff>238125</xdr:colOff>
                    <xdr:row>6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F18E-A434-468F-9C0C-8517C9F2BBC4}">
  <sheetPr>
    <tabColor theme="0" tint="-4.9989318521683403E-2"/>
  </sheetPr>
  <dimension ref="A1:J26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95" t="s">
        <v>12</v>
      </c>
      <c r="B2" s="94">
        <v>17</v>
      </c>
      <c r="C2" s="95">
        <v>17</v>
      </c>
      <c r="D2" s="95">
        <v>0</v>
      </c>
      <c r="E2" s="95">
        <v>1440</v>
      </c>
      <c r="F2" s="98" t="s">
        <v>26</v>
      </c>
      <c r="G2" s="95"/>
      <c r="H2" s="95"/>
      <c r="I2" s="95">
        <v>1</v>
      </c>
      <c r="J2" s="95"/>
    </row>
    <row r="3" spans="1:10" x14ac:dyDescent="0.2">
      <c r="A3" s="95" t="s">
        <v>165</v>
      </c>
      <c r="B3" s="94">
        <v>17</v>
      </c>
      <c r="C3" s="95">
        <v>17</v>
      </c>
      <c r="D3" s="95">
        <v>0</v>
      </c>
      <c r="E3" s="95">
        <v>1415</v>
      </c>
      <c r="F3" s="98">
        <v>83</v>
      </c>
      <c r="G3" s="95"/>
      <c r="H3" s="95">
        <v>2</v>
      </c>
      <c r="I3" s="95">
        <v>1</v>
      </c>
      <c r="J3" s="95"/>
    </row>
    <row r="4" spans="1:10" x14ac:dyDescent="0.2">
      <c r="A4" s="95" t="s">
        <v>167</v>
      </c>
      <c r="B4" s="94">
        <v>17</v>
      </c>
      <c r="C4" s="95">
        <v>16</v>
      </c>
      <c r="D4" s="95">
        <v>1</v>
      </c>
      <c r="E4" s="95">
        <v>1365</v>
      </c>
      <c r="F4" s="95" t="s">
        <v>46</v>
      </c>
      <c r="G4" s="95">
        <v>13</v>
      </c>
      <c r="H4" s="95"/>
      <c r="I4" s="95">
        <v>1</v>
      </c>
      <c r="J4" s="95"/>
    </row>
    <row r="5" spans="1:10" x14ac:dyDescent="0.2">
      <c r="A5" s="95" t="s">
        <v>100</v>
      </c>
      <c r="B5" s="94">
        <v>16</v>
      </c>
      <c r="C5" s="95">
        <v>16</v>
      </c>
      <c r="D5" s="95">
        <v>0</v>
      </c>
      <c r="E5" s="95">
        <v>1245</v>
      </c>
      <c r="F5" s="98">
        <v>78</v>
      </c>
      <c r="G5" s="95"/>
      <c r="H5" s="95"/>
      <c r="I5" s="95"/>
      <c r="J5" s="95"/>
    </row>
    <row r="6" spans="1:10" x14ac:dyDescent="0.2">
      <c r="A6" s="95" t="s">
        <v>18</v>
      </c>
      <c r="B6" s="94">
        <v>16</v>
      </c>
      <c r="C6" s="95">
        <v>16</v>
      </c>
      <c r="D6" s="95">
        <v>0</v>
      </c>
      <c r="E6" s="95">
        <v>1395</v>
      </c>
      <c r="F6" s="98">
        <v>87</v>
      </c>
      <c r="G6" s="95">
        <v>4</v>
      </c>
      <c r="H6" s="95">
        <v>2</v>
      </c>
      <c r="I6" s="95">
        <v>3</v>
      </c>
      <c r="J6" s="95"/>
    </row>
    <row r="7" spans="1:10" x14ac:dyDescent="0.2">
      <c r="A7" s="95" t="s">
        <v>255</v>
      </c>
      <c r="B7" s="94">
        <v>16</v>
      </c>
      <c r="C7" s="95">
        <v>8</v>
      </c>
      <c r="D7" s="95">
        <v>8</v>
      </c>
      <c r="E7" s="95">
        <v>880</v>
      </c>
      <c r="F7" s="98">
        <v>55</v>
      </c>
      <c r="G7" s="95">
        <v>1</v>
      </c>
      <c r="H7" s="95">
        <v>1</v>
      </c>
      <c r="I7" s="95">
        <v>3</v>
      </c>
      <c r="J7" s="95">
        <v>1</v>
      </c>
    </row>
    <row r="8" spans="1:10" x14ac:dyDescent="0.2">
      <c r="A8" s="95" t="s">
        <v>66</v>
      </c>
      <c r="B8" s="94">
        <v>15</v>
      </c>
      <c r="C8" s="95">
        <v>13</v>
      </c>
      <c r="D8" s="95">
        <v>2</v>
      </c>
      <c r="E8" s="95">
        <v>1245</v>
      </c>
      <c r="F8" s="98">
        <v>83</v>
      </c>
      <c r="G8" s="95"/>
      <c r="H8" s="95">
        <v>1</v>
      </c>
      <c r="I8" s="95"/>
      <c r="J8" s="95"/>
    </row>
    <row r="9" spans="1:10" x14ac:dyDescent="0.2">
      <c r="A9" s="95" t="s">
        <v>96</v>
      </c>
      <c r="B9" s="94">
        <v>15</v>
      </c>
      <c r="C9" s="95">
        <v>14</v>
      </c>
      <c r="D9" s="95">
        <v>1</v>
      </c>
      <c r="E9" s="95">
        <v>1200</v>
      </c>
      <c r="F9" s="98">
        <v>80</v>
      </c>
      <c r="G9" s="95"/>
      <c r="H9" s="95"/>
      <c r="I9" s="95">
        <v>5</v>
      </c>
      <c r="J9" s="95"/>
    </row>
    <row r="10" spans="1:10" x14ac:dyDescent="0.2">
      <c r="A10" s="95" t="s">
        <v>164</v>
      </c>
      <c r="B10" s="94">
        <v>15</v>
      </c>
      <c r="C10" s="95">
        <v>12</v>
      </c>
      <c r="D10" s="95">
        <v>3</v>
      </c>
      <c r="E10" s="95">
        <v>1080</v>
      </c>
      <c r="F10" s="98">
        <v>72</v>
      </c>
      <c r="G10" s="95">
        <v>1</v>
      </c>
      <c r="H10" s="95">
        <v>2</v>
      </c>
      <c r="I10" s="95">
        <v>2</v>
      </c>
      <c r="J10" s="95"/>
    </row>
    <row r="11" spans="1:10" x14ac:dyDescent="0.2">
      <c r="A11" s="95" t="s">
        <v>95</v>
      </c>
      <c r="B11" s="94">
        <v>14</v>
      </c>
      <c r="C11" s="95">
        <v>10</v>
      </c>
      <c r="D11" s="95">
        <v>4</v>
      </c>
      <c r="E11" s="95">
        <v>755</v>
      </c>
      <c r="F11" s="98">
        <v>54</v>
      </c>
      <c r="G11" s="95"/>
      <c r="H11" s="95"/>
      <c r="I11" s="95">
        <v>1</v>
      </c>
      <c r="J11" s="95"/>
    </row>
    <row r="12" spans="1:10" x14ac:dyDescent="0.2">
      <c r="A12" s="95" t="s">
        <v>264</v>
      </c>
      <c r="B12" s="94">
        <v>14</v>
      </c>
      <c r="C12" s="95">
        <v>12</v>
      </c>
      <c r="D12" s="95">
        <v>2</v>
      </c>
      <c r="E12" s="95">
        <v>940</v>
      </c>
      <c r="F12" s="98">
        <v>67</v>
      </c>
      <c r="G12" s="95">
        <v>1</v>
      </c>
      <c r="H12" s="95"/>
      <c r="I12" s="95">
        <v>3</v>
      </c>
      <c r="J12" s="95"/>
    </row>
    <row r="13" spans="1:10" x14ac:dyDescent="0.2">
      <c r="A13" s="95" t="s">
        <v>263</v>
      </c>
      <c r="B13" s="94">
        <v>12</v>
      </c>
      <c r="C13" s="95">
        <v>10</v>
      </c>
      <c r="D13" s="95">
        <v>2</v>
      </c>
      <c r="E13" s="95">
        <v>980</v>
      </c>
      <c r="F13" s="98" t="s">
        <v>25</v>
      </c>
      <c r="G13" s="95"/>
      <c r="H13" s="95"/>
      <c r="I13" s="95"/>
      <c r="J13" s="95"/>
    </row>
    <row r="14" spans="1:10" x14ac:dyDescent="0.2">
      <c r="A14" s="95" t="s">
        <v>249</v>
      </c>
      <c r="B14" s="94">
        <v>12</v>
      </c>
      <c r="C14" s="95">
        <v>11</v>
      </c>
      <c r="D14" s="95">
        <v>1</v>
      </c>
      <c r="E14" s="95">
        <v>950</v>
      </c>
      <c r="F14" s="98">
        <v>79</v>
      </c>
      <c r="G14" s="95"/>
      <c r="H14" s="95">
        <v>1</v>
      </c>
      <c r="I14" s="95">
        <v>1</v>
      </c>
      <c r="J14" s="95"/>
    </row>
    <row r="15" spans="1:10" x14ac:dyDescent="0.2">
      <c r="A15" s="95" t="s">
        <v>21</v>
      </c>
      <c r="B15" s="94">
        <v>12</v>
      </c>
      <c r="C15" s="95">
        <v>1</v>
      </c>
      <c r="D15" s="95">
        <v>11</v>
      </c>
      <c r="E15" s="95">
        <v>400</v>
      </c>
      <c r="F15" s="95" t="s">
        <v>271</v>
      </c>
      <c r="G15" s="95"/>
      <c r="H15" s="95"/>
      <c r="I15" s="95">
        <v>1</v>
      </c>
      <c r="J15" s="95"/>
    </row>
    <row r="16" spans="1:10" x14ac:dyDescent="0.2">
      <c r="A16" s="95" t="s">
        <v>248</v>
      </c>
      <c r="B16" s="94">
        <v>11</v>
      </c>
      <c r="C16" s="95">
        <v>10</v>
      </c>
      <c r="D16" s="95">
        <v>1</v>
      </c>
      <c r="E16" s="95">
        <v>810</v>
      </c>
      <c r="F16" s="98" t="s">
        <v>267</v>
      </c>
      <c r="G16" s="95">
        <v>1</v>
      </c>
      <c r="H16" s="95">
        <v>3</v>
      </c>
      <c r="I16" s="95"/>
      <c r="J16" s="95"/>
    </row>
    <row r="17" spans="1:10" x14ac:dyDescent="0.2">
      <c r="A17" s="95" t="s">
        <v>99</v>
      </c>
      <c r="B17" s="94">
        <v>9</v>
      </c>
      <c r="C17" s="95">
        <v>8</v>
      </c>
      <c r="D17" s="95">
        <v>1</v>
      </c>
      <c r="E17" s="95">
        <v>695</v>
      </c>
      <c r="F17" s="98">
        <v>77</v>
      </c>
      <c r="G17" s="95"/>
      <c r="H17" s="95">
        <v>2</v>
      </c>
      <c r="I17" s="95"/>
      <c r="J17" s="95"/>
    </row>
    <row r="18" spans="1:10" x14ac:dyDescent="0.2">
      <c r="A18" s="95" t="s">
        <v>166</v>
      </c>
      <c r="B18" s="94">
        <v>9</v>
      </c>
      <c r="C18" s="95">
        <v>7</v>
      </c>
      <c r="D18" s="95">
        <v>2</v>
      </c>
      <c r="E18" s="95">
        <v>580</v>
      </c>
      <c r="F18" s="98" t="s">
        <v>268</v>
      </c>
      <c r="G18" s="95">
        <v>1</v>
      </c>
      <c r="H18" s="95"/>
      <c r="I18" s="95"/>
      <c r="J18" s="95"/>
    </row>
    <row r="19" spans="1:10" x14ac:dyDescent="0.2">
      <c r="A19" s="95" t="s">
        <v>97</v>
      </c>
      <c r="B19" s="94">
        <v>8</v>
      </c>
      <c r="C19" s="95">
        <v>8</v>
      </c>
      <c r="D19" s="95">
        <v>0</v>
      </c>
      <c r="E19" s="95">
        <v>720</v>
      </c>
      <c r="F19" s="98">
        <v>90</v>
      </c>
      <c r="G19" s="95"/>
      <c r="H19" s="95"/>
      <c r="I19" s="95"/>
      <c r="J19" s="95"/>
    </row>
    <row r="20" spans="1:10" x14ac:dyDescent="0.2">
      <c r="A20" s="95" t="s">
        <v>266</v>
      </c>
      <c r="B20" s="94">
        <v>8</v>
      </c>
      <c r="C20" s="95">
        <v>5</v>
      </c>
      <c r="D20" s="95">
        <v>3</v>
      </c>
      <c r="E20" s="95">
        <v>450</v>
      </c>
      <c r="F20" s="98">
        <v>56</v>
      </c>
      <c r="G20" s="95"/>
      <c r="H20" s="95"/>
      <c r="I20" s="95">
        <v>2</v>
      </c>
      <c r="J20" s="95">
        <v>1</v>
      </c>
    </row>
    <row r="21" spans="1:10" x14ac:dyDescent="0.2">
      <c r="A21" s="176" t="s">
        <v>63</v>
      </c>
      <c r="B21" s="95">
        <v>6</v>
      </c>
      <c r="C21" s="95">
        <v>2</v>
      </c>
      <c r="D21" s="95">
        <v>4</v>
      </c>
      <c r="E21" s="95">
        <v>245</v>
      </c>
      <c r="F21" s="98">
        <v>41</v>
      </c>
      <c r="G21" s="95"/>
      <c r="H21" s="95"/>
      <c r="I21" s="95"/>
      <c r="J21" s="95"/>
    </row>
    <row r="22" spans="1:10" x14ac:dyDescent="0.2">
      <c r="A22" s="176" t="s">
        <v>127</v>
      </c>
      <c r="B22" s="95">
        <v>6</v>
      </c>
      <c r="C22" s="95">
        <v>6</v>
      </c>
      <c r="D22" s="95">
        <v>0</v>
      </c>
      <c r="E22" s="95">
        <v>505</v>
      </c>
      <c r="F22" s="98">
        <v>84</v>
      </c>
      <c r="G22" s="95">
        <v>3</v>
      </c>
      <c r="H22" s="95">
        <v>1</v>
      </c>
      <c r="I22" s="95"/>
      <c r="J22" s="95"/>
    </row>
    <row r="23" spans="1:10" x14ac:dyDescent="0.2">
      <c r="A23" s="95" t="s">
        <v>126</v>
      </c>
      <c r="B23" s="94">
        <v>3</v>
      </c>
      <c r="C23" s="95">
        <v>1</v>
      </c>
      <c r="D23" s="95">
        <v>2</v>
      </c>
      <c r="E23" s="95">
        <v>130</v>
      </c>
      <c r="F23" s="98" t="s">
        <v>265</v>
      </c>
      <c r="G23" s="95"/>
      <c r="H23" s="95"/>
      <c r="I23" s="95"/>
      <c r="J23" s="95"/>
    </row>
    <row r="24" spans="1:10" x14ac:dyDescent="0.2">
      <c r="A24" s="95" t="s">
        <v>270</v>
      </c>
      <c r="B24" s="94">
        <v>2</v>
      </c>
      <c r="C24" s="95">
        <v>2</v>
      </c>
      <c r="D24" s="95">
        <v>0</v>
      </c>
      <c r="E24" s="95">
        <v>175</v>
      </c>
      <c r="F24" s="98" t="s">
        <v>49</v>
      </c>
      <c r="G24" s="95"/>
      <c r="H24" s="95"/>
      <c r="I24" s="95">
        <v>1</v>
      </c>
      <c r="J24" s="95">
        <v>1</v>
      </c>
    </row>
    <row r="25" spans="1:10" x14ac:dyDescent="0.2">
      <c r="A25" s="95" t="s">
        <v>20</v>
      </c>
      <c r="B25" s="94">
        <v>2</v>
      </c>
      <c r="C25" s="95">
        <v>2</v>
      </c>
      <c r="D25" s="95">
        <v>0</v>
      </c>
      <c r="E25" s="95">
        <v>145</v>
      </c>
      <c r="F25" s="98" t="s">
        <v>24</v>
      </c>
      <c r="G25" s="95"/>
      <c r="H25" s="95"/>
      <c r="I25" s="95">
        <v>1</v>
      </c>
      <c r="J25" s="95"/>
    </row>
    <row r="26" spans="1:10" x14ac:dyDescent="0.2">
      <c r="A26" s="95" t="s">
        <v>269</v>
      </c>
      <c r="B26" s="94">
        <v>1</v>
      </c>
      <c r="C26" s="95">
        <v>0</v>
      </c>
      <c r="D26" s="95">
        <v>1</v>
      </c>
      <c r="E26" s="95">
        <v>20</v>
      </c>
      <c r="F26" s="98">
        <v>20</v>
      </c>
      <c r="G26" s="95"/>
      <c r="H26" s="95"/>
      <c r="I26" s="95"/>
      <c r="J26" s="95"/>
    </row>
  </sheetData>
  <autoFilter ref="A1:J1" xr:uid="{473E7CDF-BFAF-402C-B28F-5F61FD1A85FC}">
    <sortState xmlns:xlrd2="http://schemas.microsoft.com/office/spreadsheetml/2017/richdata2" ref="A2:J26">
      <sortCondition descending="1" ref="B1"/>
    </sortState>
  </autoFilter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E7CDF-BFAF-402C-B28F-5F61FD1A85FC}">
  <sheetPr>
    <tabColor theme="0" tint="-4.9989318521683403E-2"/>
  </sheetPr>
  <dimension ref="A1:J24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80" t="s">
        <v>12</v>
      </c>
      <c r="B2" s="93">
        <v>23</v>
      </c>
      <c r="C2" s="83">
        <v>21</v>
      </c>
      <c r="D2" s="83">
        <v>2</v>
      </c>
      <c r="E2" s="83">
        <v>1975</v>
      </c>
      <c r="F2" s="87">
        <v>86</v>
      </c>
      <c r="G2" s="83">
        <v>2</v>
      </c>
      <c r="H2" s="83">
        <v>0</v>
      </c>
      <c r="I2" s="83">
        <v>3</v>
      </c>
      <c r="J2" s="83">
        <v>0</v>
      </c>
    </row>
    <row r="3" spans="1:10" x14ac:dyDescent="0.2">
      <c r="A3" s="80" t="s">
        <v>167</v>
      </c>
      <c r="B3" s="93">
        <v>22</v>
      </c>
      <c r="C3" s="83">
        <v>22</v>
      </c>
      <c r="D3" s="83">
        <v>0</v>
      </c>
      <c r="E3" s="83">
        <v>1815</v>
      </c>
      <c r="F3" s="87">
        <f>E3/B3</f>
        <v>82.5</v>
      </c>
      <c r="G3" s="83">
        <v>28</v>
      </c>
      <c r="H3" s="83">
        <v>9</v>
      </c>
      <c r="I3" s="83">
        <v>1</v>
      </c>
      <c r="J3" s="83">
        <v>0</v>
      </c>
    </row>
    <row r="4" spans="1:10" x14ac:dyDescent="0.2">
      <c r="A4" s="80" t="s">
        <v>165</v>
      </c>
      <c r="B4" s="93">
        <v>22</v>
      </c>
      <c r="C4" s="83">
        <v>21</v>
      </c>
      <c r="D4" s="83">
        <v>1</v>
      </c>
      <c r="E4" s="83">
        <v>1745</v>
      </c>
      <c r="F4" s="87">
        <v>79.5</v>
      </c>
      <c r="G4" s="83">
        <v>4</v>
      </c>
      <c r="H4" s="83">
        <v>2</v>
      </c>
      <c r="I4" s="83">
        <v>4</v>
      </c>
      <c r="J4" s="83">
        <v>0</v>
      </c>
    </row>
    <row r="5" spans="1:10" x14ac:dyDescent="0.2">
      <c r="A5" s="80" t="s">
        <v>164</v>
      </c>
      <c r="B5" s="93">
        <v>22</v>
      </c>
      <c r="C5" s="83">
        <v>18</v>
      </c>
      <c r="D5" s="83">
        <v>4</v>
      </c>
      <c r="E5" s="83">
        <v>1670</v>
      </c>
      <c r="F5" s="87">
        <v>76</v>
      </c>
      <c r="G5" s="83">
        <v>7</v>
      </c>
      <c r="H5" s="83">
        <v>4</v>
      </c>
      <c r="I5" s="83">
        <v>2</v>
      </c>
      <c r="J5" s="83">
        <v>0</v>
      </c>
    </row>
    <row r="6" spans="1:10" x14ac:dyDescent="0.2">
      <c r="A6" s="80" t="s">
        <v>248</v>
      </c>
      <c r="B6" s="93">
        <v>21</v>
      </c>
      <c r="C6" s="83">
        <v>17</v>
      </c>
      <c r="D6" s="83">
        <v>4</v>
      </c>
      <c r="E6" s="83">
        <v>1370</v>
      </c>
      <c r="F6" s="87">
        <v>65</v>
      </c>
      <c r="G6" s="83">
        <v>7</v>
      </c>
      <c r="H6" s="83">
        <v>9</v>
      </c>
      <c r="I6" s="83">
        <v>0</v>
      </c>
      <c r="J6" s="83">
        <v>0</v>
      </c>
    </row>
    <row r="7" spans="1:10" x14ac:dyDescent="0.2">
      <c r="A7" s="80" t="s">
        <v>63</v>
      </c>
      <c r="B7" s="93">
        <v>21</v>
      </c>
      <c r="C7" s="83">
        <v>11</v>
      </c>
      <c r="D7" s="83">
        <v>10</v>
      </c>
      <c r="E7" s="83">
        <v>1075</v>
      </c>
      <c r="F7" s="87">
        <v>51</v>
      </c>
      <c r="G7" s="83">
        <v>7</v>
      </c>
      <c r="H7" s="83">
        <v>1</v>
      </c>
      <c r="I7" s="83">
        <v>1</v>
      </c>
      <c r="J7" s="83">
        <v>0</v>
      </c>
    </row>
    <row r="8" spans="1:10" x14ac:dyDescent="0.2">
      <c r="A8" s="80" t="s">
        <v>99</v>
      </c>
      <c r="B8" s="93">
        <v>20</v>
      </c>
      <c r="C8" s="83">
        <v>19</v>
      </c>
      <c r="D8" s="83">
        <v>1</v>
      </c>
      <c r="E8" s="83">
        <v>1720</v>
      </c>
      <c r="F8" s="87">
        <f>E8/B8</f>
        <v>86</v>
      </c>
      <c r="G8" s="83">
        <v>0</v>
      </c>
      <c r="H8" s="83">
        <v>0</v>
      </c>
      <c r="I8" s="83">
        <v>2</v>
      </c>
      <c r="J8" s="83">
        <v>0</v>
      </c>
    </row>
    <row r="9" spans="1:10" x14ac:dyDescent="0.2">
      <c r="A9" s="80" t="s">
        <v>100</v>
      </c>
      <c r="B9" s="93">
        <v>20</v>
      </c>
      <c r="C9" s="83">
        <v>18</v>
      </c>
      <c r="D9" s="83">
        <v>2</v>
      </c>
      <c r="E9" s="83">
        <v>1640</v>
      </c>
      <c r="F9" s="87">
        <f>E9/B9</f>
        <v>82</v>
      </c>
      <c r="G9" s="83">
        <v>2</v>
      </c>
      <c r="H9" s="83">
        <v>1</v>
      </c>
      <c r="I9" s="83">
        <v>1</v>
      </c>
      <c r="J9" s="83">
        <v>0</v>
      </c>
    </row>
    <row r="10" spans="1:10" x14ac:dyDescent="0.2">
      <c r="A10" s="80" t="s">
        <v>96</v>
      </c>
      <c r="B10" s="93">
        <v>19</v>
      </c>
      <c r="C10" s="83">
        <v>18</v>
      </c>
      <c r="D10" s="83">
        <v>1</v>
      </c>
      <c r="E10" s="83">
        <v>1525</v>
      </c>
      <c r="F10" s="87">
        <v>80.5</v>
      </c>
      <c r="G10" s="83">
        <v>1</v>
      </c>
      <c r="H10" s="83">
        <v>6</v>
      </c>
      <c r="I10" s="83">
        <v>3</v>
      </c>
      <c r="J10" s="83">
        <v>0</v>
      </c>
    </row>
    <row r="11" spans="1:10" x14ac:dyDescent="0.2">
      <c r="A11" s="80" t="s">
        <v>97</v>
      </c>
      <c r="B11" s="93">
        <v>18</v>
      </c>
      <c r="C11" s="83">
        <v>18</v>
      </c>
      <c r="D11" s="83">
        <v>0</v>
      </c>
      <c r="E11" s="83">
        <v>1620</v>
      </c>
      <c r="F11" s="87">
        <f>E11/B11</f>
        <v>90</v>
      </c>
      <c r="G11" s="83">
        <v>0</v>
      </c>
      <c r="H11" s="83">
        <v>0</v>
      </c>
      <c r="I11" s="83">
        <v>2</v>
      </c>
      <c r="J11" s="83">
        <v>0</v>
      </c>
    </row>
    <row r="12" spans="1:10" x14ac:dyDescent="0.2">
      <c r="A12" s="80" t="s">
        <v>126</v>
      </c>
      <c r="B12" s="93">
        <v>18</v>
      </c>
      <c r="C12" s="83">
        <v>11</v>
      </c>
      <c r="D12" s="83">
        <v>7</v>
      </c>
      <c r="E12" s="83">
        <v>1015</v>
      </c>
      <c r="F12" s="87">
        <v>56.5</v>
      </c>
      <c r="G12" s="83">
        <v>1</v>
      </c>
      <c r="H12" s="83">
        <v>2</v>
      </c>
      <c r="I12" s="83">
        <v>0</v>
      </c>
      <c r="J12" s="83">
        <v>0</v>
      </c>
    </row>
    <row r="13" spans="1:10" x14ac:dyDescent="0.2">
      <c r="A13" s="80" t="s">
        <v>166</v>
      </c>
      <c r="B13" s="93">
        <v>18</v>
      </c>
      <c r="C13" s="83">
        <v>11</v>
      </c>
      <c r="D13" s="83">
        <v>7</v>
      </c>
      <c r="E13" s="83">
        <v>990</v>
      </c>
      <c r="F13" s="87">
        <f>E13/B13</f>
        <v>55</v>
      </c>
      <c r="G13" s="83">
        <v>5</v>
      </c>
      <c r="H13" s="83">
        <v>4</v>
      </c>
      <c r="I13" s="83">
        <v>0</v>
      </c>
      <c r="J13" s="83">
        <v>0</v>
      </c>
    </row>
    <row r="14" spans="1:10" x14ac:dyDescent="0.2">
      <c r="A14" s="80" t="s">
        <v>18</v>
      </c>
      <c r="B14" s="93">
        <v>17</v>
      </c>
      <c r="C14" s="83">
        <v>16</v>
      </c>
      <c r="D14" s="83">
        <v>1</v>
      </c>
      <c r="E14" s="83">
        <v>1325</v>
      </c>
      <c r="F14" s="87">
        <v>78</v>
      </c>
      <c r="G14" s="83">
        <v>6</v>
      </c>
      <c r="H14" s="83">
        <v>14</v>
      </c>
      <c r="I14" s="83">
        <v>2</v>
      </c>
      <c r="J14" s="83">
        <v>0</v>
      </c>
    </row>
    <row r="15" spans="1:10" x14ac:dyDescent="0.2">
      <c r="A15" s="92" t="s">
        <v>255</v>
      </c>
      <c r="B15" s="93">
        <v>15</v>
      </c>
      <c r="C15" s="83">
        <v>10</v>
      </c>
      <c r="D15" s="83">
        <v>5</v>
      </c>
      <c r="E15" s="83">
        <v>875</v>
      </c>
      <c r="F15" s="87">
        <v>58.5</v>
      </c>
      <c r="G15" s="83">
        <v>0</v>
      </c>
      <c r="H15" s="83">
        <v>1</v>
      </c>
      <c r="I15" s="83">
        <v>1</v>
      </c>
      <c r="J15" s="83">
        <v>0</v>
      </c>
    </row>
    <row r="16" spans="1:10" x14ac:dyDescent="0.2">
      <c r="A16" s="80" t="s">
        <v>95</v>
      </c>
      <c r="B16" s="93">
        <v>14</v>
      </c>
      <c r="C16" s="83">
        <v>11</v>
      </c>
      <c r="D16" s="83">
        <v>3</v>
      </c>
      <c r="E16" s="83">
        <v>995</v>
      </c>
      <c r="F16" s="87">
        <v>71</v>
      </c>
      <c r="G16" s="83">
        <v>0</v>
      </c>
      <c r="H16" s="83">
        <v>0</v>
      </c>
      <c r="I16" s="83">
        <v>0</v>
      </c>
      <c r="J16" s="83">
        <v>0</v>
      </c>
    </row>
    <row r="17" spans="1:10" x14ac:dyDescent="0.2">
      <c r="A17" s="80" t="s">
        <v>127</v>
      </c>
      <c r="B17" s="93">
        <v>13</v>
      </c>
      <c r="C17" s="83">
        <v>10</v>
      </c>
      <c r="D17" s="83">
        <v>3</v>
      </c>
      <c r="E17" s="83">
        <v>890</v>
      </c>
      <c r="F17" s="87">
        <f>E17/B17</f>
        <v>68.461538461538467</v>
      </c>
      <c r="G17" s="83">
        <v>1</v>
      </c>
      <c r="H17" s="83">
        <v>2</v>
      </c>
      <c r="I17" s="83">
        <v>0</v>
      </c>
      <c r="J17" s="83">
        <v>0</v>
      </c>
    </row>
    <row r="18" spans="1:10" x14ac:dyDescent="0.2">
      <c r="A18" s="80" t="s">
        <v>66</v>
      </c>
      <c r="B18" s="93">
        <v>13</v>
      </c>
      <c r="C18" s="83">
        <v>11</v>
      </c>
      <c r="D18" s="83">
        <v>2</v>
      </c>
      <c r="E18" s="83">
        <v>885</v>
      </c>
      <c r="F18" s="87">
        <v>68</v>
      </c>
      <c r="G18" s="83">
        <v>0</v>
      </c>
      <c r="H18" s="83">
        <v>0</v>
      </c>
      <c r="I18" s="83">
        <v>0</v>
      </c>
      <c r="J18" s="83">
        <v>0</v>
      </c>
    </row>
    <row r="19" spans="1:10" x14ac:dyDescent="0.2">
      <c r="A19" s="80" t="s">
        <v>21</v>
      </c>
      <c r="B19" s="93">
        <v>13</v>
      </c>
      <c r="C19" s="83">
        <v>0</v>
      </c>
      <c r="D19" s="83">
        <v>13</v>
      </c>
      <c r="E19" s="83">
        <v>405</v>
      </c>
      <c r="F19" s="87">
        <v>31</v>
      </c>
      <c r="G19" s="83">
        <v>6</v>
      </c>
      <c r="H19" s="83">
        <v>4</v>
      </c>
      <c r="I19" s="83">
        <v>0</v>
      </c>
      <c r="J19" s="83">
        <v>0</v>
      </c>
    </row>
    <row r="20" spans="1:10" x14ac:dyDescent="0.2">
      <c r="A20" s="80" t="s">
        <v>249</v>
      </c>
      <c r="B20" s="93">
        <v>12</v>
      </c>
      <c r="C20" s="83">
        <v>9</v>
      </c>
      <c r="D20" s="83">
        <v>3</v>
      </c>
      <c r="E20" s="83">
        <v>870</v>
      </c>
      <c r="F20" s="87">
        <f>E20/B20</f>
        <v>72.5</v>
      </c>
      <c r="G20" s="83">
        <v>3</v>
      </c>
      <c r="H20" s="83">
        <v>0</v>
      </c>
      <c r="I20" s="83">
        <v>2</v>
      </c>
      <c r="J20" s="83">
        <v>0</v>
      </c>
    </row>
    <row r="21" spans="1:10" x14ac:dyDescent="0.2">
      <c r="A21" s="137" t="s">
        <v>20</v>
      </c>
      <c r="B21" s="83">
        <v>3</v>
      </c>
      <c r="C21" s="83">
        <v>2</v>
      </c>
      <c r="D21" s="83">
        <v>1</v>
      </c>
      <c r="E21" s="83">
        <v>205</v>
      </c>
      <c r="F21" s="87">
        <v>68.5</v>
      </c>
      <c r="G21" s="83">
        <v>2</v>
      </c>
      <c r="H21" s="83">
        <v>1</v>
      </c>
      <c r="I21" s="83">
        <v>0</v>
      </c>
      <c r="J21" s="83">
        <v>0</v>
      </c>
    </row>
    <row r="22" spans="1:10" x14ac:dyDescent="0.2">
      <c r="A22" s="160" t="s">
        <v>105</v>
      </c>
      <c r="B22" s="83">
        <v>1</v>
      </c>
      <c r="C22" s="83">
        <v>1</v>
      </c>
      <c r="D22" s="83">
        <v>0</v>
      </c>
      <c r="E22" s="83">
        <v>90</v>
      </c>
      <c r="F22" s="87">
        <f>E22/B22</f>
        <v>90</v>
      </c>
      <c r="G22" s="83">
        <v>1</v>
      </c>
      <c r="H22" s="83">
        <v>0</v>
      </c>
      <c r="I22" s="83">
        <v>0</v>
      </c>
      <c r="J22" s="83">
        <v>0</v>
      </c>
    </row>
    <row r="23" spans="1:10" x14ac:dyDescent="0.2">
      <c r="A23" s="92" t="s">
        <v>15</v>
      </c>
      <c r="B23" s="93">
        <v>1</v>
      </c>
      <c r="C23" s="83">
        <v>1</v>
      </c>
      <c r="D23" s="83">
        <v>0</v>
      </c>
      <c r="E23" s="83">
        <v>75</v>
      </c>
      <c r="F23" s="87">
        <f>E23/B23</f>
        <v>75</v>
      </c>
      <c r="G23" s="83">
        <v>0</v>
      </c>
      <c r="H23" s="83">
        <v>0</v>
      </c>
      <c r="I23" s="83">
        <v>0</v>
      </c>
      <c r="J23" s="83">
        <v>0</v>
      </c>
    </row>
    <row r="24" spans="1:10" x14ac:dyDescent="0.2">
      <c r="A24" s="92" t="s">
        <v>76</v>
      </c>
      <c r="B24" s="93">
        <v>1</v>
      </c>
      <c r="C24" s="83">
        <v>0</v>
      </c>
      <c r="D24" s="83">
        <v>1</v>
      </c>
      <c r="E24" s="83">
        <v>20</v>
      </c>
      <c r="F24" s="87">
        <f>E24/B24</f>
        <v>20</v>
      </c>
      <c r="G24" s="83">
        <v>0</v>
      </c>
      <c r="H24" s="83">
        <v>0</v>
      </c>
      <c r="I24" s="83">
        <v>0</v>
      </c>
      <c r="J24" s="83">
        <v>0</v>
      </c>
    </row>
  </sheetData>
  <autoFilter ref="A1:J1" xr:uid="{473E7CDF-BFAF-402C-B28F-5F61FD1A85FC}"/>
  <sortState xmlns:xlrd2="http://schemas.microsoft.com/office/spreadsheetml/2017/richdata2" ref="A2:J24">
    <sortCondition descending="1" ref="B2:B24"/>
    <sortCondition descending="1" ref="E2:E24"/>
  </sortState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BA609-9E31-45E6-8E6C-39FF5FFBE63F}">
  <sheetPr>
    <tabColor theme="0" tint="-4.9989318521683403E-2"/>
  </sheetPr>
  <dimension ref="A1:J26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80" t="s">
        <v>97</v>
      </c>
      <c r="B2" s="93">
        <v>19</v>
      </c>
      <c r="C2" s="83">
        <v>19</v>
      </c>
      <c r="D2" s="83">
        <v>0</v>
      </c>
      <c r="E2" s="83">
        <v>1710</v>
      </c>
      <c r="F2" s="87">
        <f>E2/B2</f>
        <v>90</v>
      </c>
      <c r="G2" s="83">
        <v>0</v>
      </c>
      <c r="H2" s="83">
        <v>0</v>
      </c>
      <c r="I2" s="83">
        <v>2</v>
      </c>
      <c r="J2" s="83">
        <v>0</v>
      </c>
    </row>
    <row r="3" spans="1:10" x14ac:dyDescent="0.2">
      <c r="A3" s="80" t="s">
        <v>167</v>
      </c>
      <c r="B3" s="93">
        <v>18</v>
      </c>
      <c r="C3" s="83">
        <v>17</v>
      </c>
      <c r="D3" s="83">
        <v>1</v>
      </c>
      <c r="E3" s="83">
        <v>1490</v>
      </c>
      <c r="F3" s="87">
        <v>83</v>
      </c>
      <c r="G3" s="83">
        <v>20</v>
      </c>
      <c r="H3" s="83">
        <v>5</v>
      </c>
      <c r="I3" s="83">
        <v>2</v>
      </c>
      <c r="J3" s="83">
        <v>0</v>
      </c>
    </row>
    <row r="4" spans="1:10" x14ac:dyDescent="0.2">
      <c r="A4" s="80" t="s">
        <v>165</v>
      </c>
      <c r="B4" s="93">
        <v>15</v>
      </c>
      <c r="C4" s="83">
        <v>14</v>
      </c>
      <c r="D4" s="83">
        <v>1</v>
      </c>
      <c r="E4" s="83">
        <v>1295</v>
      </c>
      <c r="F4" s="87">
        <v>86.5</v>
      </c>
      <c r="G4" s="83">
        <v>1</v>
      </c>
      <c r="H4" s="83">
        <v>1</v>
      </c>
      <c r="I4" s="83">
        <v>2</v>
      </c>
      <c r="J4" s="83">
        <v>0</v>
      </c>
    </row>
    <row r="5" spans="1:10" x14ac:dyDescent="0.2">
      <c r="A5" s="80" t="s">
        <v>12</v>
      </c>
      <c r="B5" s="93">
        <v>14</v>
      </c>
      <c r="C5" s="83">
        <v>13</v>
      </c>
      <c r="D5" s="83">
        <v>1</v>
      </c>
      <c r="E5" s="83">
        <v>1180</v>
      </c>
      <c r="F5" s="87">
        <v>84.5</v>
      </c>
      <c r="G5" s="83">
        <v>0</v>
      </c>
      <c r="H5" s="83">
        <v>0</v>
      </c>
      <c r="I5" s="83">
        <v>2</v>
      </c>
      <c r="J5" s="83">
        <v>0</v>
      </c>
    </row>
    <row r="6" spans="1:10" x14ac:dyDescent="0.2">
      <c r="A6" s="80" t="s">
        <v>164</v>
      </c>
      <c r="B6" s="93">
        <v>14</v>
      </c>
      <c r="C6" s="83">
        <v>12</v>
      </c>
      <c r="D6" s="83">
        <v>2</v>
      </c>
      <c r="E6" s="83">
        <v>1055</v>
      </c>
      <c r="F6" s="87">
        <v>75.5</v>
      </c>
      <c r="G6" s="83">
        <v>0</v>
      </c>
      <c r="H6" s="83">
        <v>2</v>
      </c>
      <c r="I6" s="83">
        <v>0</v>
      </c>
      <c r="J6" s="83">
        <v>0</v>
      </c>
    </row>
    <row r="7" spans="1:10" x14ac:dyDescent="0.2">
      <c r="A7" s="80" t="s">
        <v>96</v>
      </c>
      <c r="B7" s="93">
        <v>14</v>
      </c>
      <c r="C7" s="83">
        <v>10</v>
      </c>
      <c r="D7" s="83">
        <v>4</v>
      </c>
      <c r="E7" s="83">
        <v>920</v>
      </c>
      <c r="F7" s="87">
        <v>65.5</v>
      </c>
      <c r="G7" s="83">
        <v>0</v>
      </c>
      <c r="H7" s="83">
        <v>1</v>
      </c>
      <c r="I7" s="83">
        <v>0</v>
      </c>
      <c r="J7" s="83">
        <v>0</v>
      </c>
    </row>
    <row r="8" spans="1:10" x14ac:dyDescent="0.2">
      <c r="A8" s="80" t="s">
        <v>247</v>
      </c>
      <c r="B8" s="93">
        <v>14</v>
      </c>
      <c r="C8" s="83">
        <v>9</v>
      </c>
      <c r="D8" s="83">
        <v>5</v>
      </c>
      <c r="E8" s="83">
        <v>920</v>
      </c>
      <c r="F8" s="87">
        <v>65.5</v>
      </c>
      <c r="G8" s="83">
        <v>0</v>
      </c>
      <c r="H8" s="83">
        <v>2</v>
      </c>
      <c r="I8" s="83">
        <v>0</v>
      </c>
      <c r="J8" s="83">
        <v>0</v>
      </c>
    </row>
    <row r="9" spans="1:10" x14ac:dyDescent="0.2">
      <c r="A9" s="80" t="s">
        <v>53</v>
      </c>
      <c r="B9" s="93">
        <v>14</v>
      </c>
      <c r="C9" s="83">
        <v>10</v>
      </c>
      <c r="D9" s="83">
        <v>4</v>
      </c>
      <c r="E9" s="83">
        <v>885</v>
      </c>
      <c r="F9" s="87">
        <v>63</v>
      </c>
      <c r="G9" s="83">
        <v>4</v>
      </c>
      <c r="H9" s="83">
        <v>3</v>
      </c>
      <c r="I9" s="83">
        <v>2</v>
      </c>
      <c r="J9" s="83">
        <v>0</v>
      </c>
    </row>
    <row r="10" spans="1:10" x14ac:dyDescent="0.2">
      <c r="A10" s="80" t="s">
        <v>127</v>
      </c>
      <c r="B10" s="93">
        <v>14</v>
      </c>
      <c r="C10" s="83">
        <v>8</v>
      </c>
      <c r="D10" s="83">
        <v>6</v>
      </c>
      <c r="E10" s="83">
        <v>875</v>
      </c>
      <c r="F10" s="87">
        <f>E10/B10</f>
        <v>62.5</v>
      </c>
      <c r="G10" s="83">
        <v>2</v>
      </c>
      <c r="H10" s="83">
        <v>1</v>
      </c>
      <c r="I10" s="83">
        <v>0</v>
      </c>
      <c r="J10" s="83">
        <v>0</v>
      </c>
    </row>
    <row r="11" spans="1:10" x14ac:dyDescent="0.2">
      <c r="A11" s="80" t="s">
        <v>18</v>
      </c>
      <c r="B11" s="93">
        <v>13</v>
      </c>
      <c r="C11" s="83">
        <v>12</v>
      </c>
      <c r="D11" s="83">
        <v>1</v>
      </c>
      <c r="E11" s="83">
        <v>1025</v>
      </c>
      <c r="F11" s="87">
        <v>79</v>
      </c>
      <c r="G11" s="83">
        <v>6</v>
      </c>
      <c r="H11" s="83">
        <v>5</v>
      </c>
      <c r="I11" s="83">
        <v>2</v>
      </c>
      <c r="J11" s="83">
        <v>0</v>
      </c>
    </row>
    <row r="12" spans="1:10" x14ac:dyDescent="0.2">
      <c r="A12" s="80" t="s">
        <v>105</v>
      </c>
      <c r="B12" s="93">
        <v>13</v>
      </c>
      <c r="C12" s="83">
        <v>11</v>
      </c>
      <c r="D12" s="83">
        <v>2</v>
      </c>
      <c r="E12" s="83">
        <v>955</v>
      </c>
      <c r="F12" s="87">
        <f>E12/B12</f>
        <v>73.461538461538467</v>
      </c>
      <c r="G12" s="83">
        <v>6</v>
      </c>
      <c r="H12" s="83">
        <v>6</v>
      </c>
      <c r="I12" s="83">
        <v>0</v>
      </c>
      <c r="J12" s="83">
        <v>0</v>
      </c>
    </row>
    <row r="13" spans="1:10" x14ac:dyDescent="0.2">
      <c r="A13" s="80" t="s">
        <v>248</v>
      </c>
      <c r="B13" s="93">
        <v>13</v>
      </c>
      <c r="C13" s="83">
        <v>8</v>
      </c>
      <c r="D13" s="83">
        <v>5</v>
      </c>
      <c r="E13" s="83">
        <v>815</v>
      </c>
      <c r="F13" s="87">
        <v>62.5</v>
      </c>
      <c r="G13" s="83">
        <v>1</v>
      </c>
      <c r="H13" s="83">
        <v>3</v>
      </c>
      <c r="I13" s="83">
        <v>0</v>
      </c>
      <c r="J13" s="83">
        <v>0</v>
      </c>
    </row>
    <row r="14" spans="1:10" x14ac:dyDescent="0.2">
      <c r="A14" s="80" t="s">
        <v>166</v>
      </c>
      <c r="B14" s="93">
        <v>13</v>
      </c>
      <c r="C14" s="83">
        <v>9</v>
      </c>
      <c r="D14" s="83">
        <v>4</v>
      </c>
      <c r="E14" s="83">
        <v>670</v>
      </c>
      <c r="F14" s="87">
        <f>E14/B14</f>
        <v>51.53846153846154</v>
      </c>
      <c r="G14" s="83">
        <v>3</v>
      </c>
      <c r="H14" s="83">
        <v>0</v>
      </c>
      <c r="I14" s="83">
        <v>0</v>
      </c>
      <c r="J14" s="83">
        <v>0</v>
      </c>
    </row>
    <row r="15" spans="1:10" x14ac:dyDescent="0.2">
      <c r="A15" s="80" t="s">
        <v>99</v>
      </c>
      <c r="B15" s="93">
        <v>12</v>
      </c>
      <c r="C15" s="83">
        <v>11</v>
      </c>
      <c r="D15" s="83">
        <v>1</v>
      </c>
      <c r="E15" s="83">
        <v>1040</v>
      </c>
      <c r="F15" s="87">
        <v>86.5</v>
      </c>
      <c r="G15" s="83">
        <v>1</v>
      </c>
      <c r="H15" s="83">
        <v>0</v>
      </c>
      <c r="I15" s="83">
        <v>1</v>
      </c>
      <c r="J15" s="83">
        <v>0</v>
      </c>
    </row>
    <row r="16" spans="1:10" x14ac:dyDescent="0.2">
      <c r="A16" s="80" t="s">
        <v>100</v>
      </c>
      <c r="B16" s="93">
        <v>12</v>
      </c>
      <c r="C16" s="83">
        <v>9</v>
      </c>
      <c r="D16" s="83">
        <v>3</v>
      </c>
      <c r="E16" s="83">
        <v>670</v>
      </c>
      <c r="F16" s="87">
        <v>56</v>
      </c>
      <c r="G16" s="83">
        <v>0</v>
      </c>
      <c r="H16" s="83">
        <v>0</v>
      </c>
      <c r="I16" s="83">
        <v>0</v>
      </c>
      <c r="J16" s="83">
        <v>0</v>
      </c>
    </row>
    <row r="17" spans="1:10" x14ac:dyDescent="0.2">
      <c r="A17" s="80" t="s">
        <v>63</v>
      </c>
      <c r="B17" s="93">
        <v>11</v>
      </c>
      <c r="C17" s="83">
        <v>7</v>
      </c>
      <c r="D17" s="83">
        <v>4</v>
      </c>
      <c r="E17" s="83">
        <v>615</v>
      </c>
      <c r="F17" s="87">
        <v>56</v>
      </c>
      <c r="G17" s="83">
        <v>2</v>
      </c>
      <c r="H17" s="83">
        <v>1</v>
      </c>
      <c r="I17" s="83">
        <v>0</v>
      </c>
      <c r="J17" s="83">
        <v>0</v>
      </c>
    </row>
    <row r="18" spans="1:10" x14ac:dyDescent="0.2">
      <c r="A18" s="80" t="s">
        <v>111</v>
      </c>
      <c r="B18" s="93">
        <v>10</v>
      </c>
      <c r="C18" s="83">
        <v>9</v>
      </c>
      <c r="D18" s="83">
        <v>1</v>
      </c>
      <c r="E18" s="83">
        <v>815</v>
      </c>
      <c r="F18" s="87">
        <f t="shared" ref="F18:F26" si="0">E18/B18</f>
        <v>81.5</v>
      </c>
      <c r="G18" s="83">
        <v>1</v>
      </c>
      <c r="H18" s="83">
        <v>0</v>
      </c>
      <c r="I18" s="83">
        <v>0</v>
      </c>
      <c r="J18" s="83">
        <v>1</v>
      </c>
    </row>
    <row r="19" spans="1:10" x14ac:dyDescent="0.2">
      <c r="A19" s="80" t="s">
        <v>126</v>
      </c>
      <c r="B19" s="93">
        <v>10</v>
      </c>
      <c r="C19" s="83">
        <v>6</v>
      </c>
      <c r="D19" s="83">
        <v>4</v>
      </c>
      <c r="E19" s="83">
        <v>465</v>
      </c>
      <c r="F19" s="87">
        <f t="shared" si="0"/>
        <v>46.5</v>
      </c>
      <c r="G19" s="83">
        <v>0</v>
      </c>
      <c r="H19" s="83">
        <v>0</v>
      </c>
      <c r="I19" s="83">
        <v>0</v>
      </c>
      <c r="J19" s="83">
        <v>0</v>
      </c>
    </row>
    <row r="20" spans="1:10" x14ac:dyDescent="0.2">
      <c r="A20" s="80" t="s">
        <v>66</v>
      </c>
      <c r="B20" s="93">
        <v>9</v>
      </c>
      <c r="C20" s="83">
        <v>8</v>
      </c>
      <c r="D20" s="83">
        <v>1</v>
      </c>
      <c r="E20" s="83">
        <v>650</v>
      </c>
      <c r="F20" s="87">
        <f t="shared" si="0"/>
        <v>72.222222222222229</v>
      </c>
      <c r="G20" s="83">
        <v>0</v>
      </c>
      <c r="H20" s="83">
        <v>2</v>
      </c>
      <c r="I20" s="83">
        <v>1</v>
      </c>
      <c r="J20" s="83">
        <v>1</v>
      </c>
    </row>
    <row r="21" spans="1:10" x14ac:dyDescent="0.2">
      <c r="A21" s="80" t="s">
        <v>114</v>
      </c>
      <c r="B21" s="93">
        <v>8</v>
      </c>
      <c r="C21" s="83">
        <v>6</v>
      </c>
      <c r="D21" s="83">
        <v>2</v>
      </c>
      <c r="E21" s="83">
        <v>520</v>
      </c>
      <c r="F21" s="87">
        <f t="shared" si="0"/>
        <v>65</v>
      </c>
      <c r="G21" s="83">
        <v>1</v>
      </c>
      <c r="H21" s="83">
        <v>0</v>
      </c>
      <c r="I21" s="83">
        <v>1</v>
      </c>
      <c r="J21" s="83">
        <v>0</v>
      </c>
    </row>
    <row r="22" spans="1:10" x14ac:dyDescent="0.2">
      <c r="A22" s="80" t="s">
        <v>95</v>
      </c>
      <c r="B22" s="93">
        <v>7</v>
      </c>
      <c r="C22" s="83">
        <v>6</v>
      </c>
      <c r="D22" s="83">
        <v>1</v>
      </c>
      <c r="E22" s="83">
        <v>555</v>
      </c>
      <c r="F22" s="87">
        <f t="shared" si="0"/>
        <v>79.285714285714292</v>
      </c>
      <c r="G22" s="83">
        <v>0</v>
      </c>
      <c r="H22" s="83">
        <v>0</v>
      </c>
      <c r="I22" s="83">
        <v>0</v>
      </c>
      <c r="J22" s="83">
        <v>0</v>
      </c>
    </row>
    <row r="23" spans="1:10" x14ac:dyDescent="0.2">
      <c r="A23" s="80" t="s">
        <v>21</v>
      </c>
      <c r="B23" s="93">
        <v>7</v>
      </c>
      <c r="C23" s="83">
        <v>2</v>
      </c>
      <c r="D23" s="83">
        <v>5</v>
      </c>
      <c r="E23" s="83">
        <v>265</v>
      </c>
      <c r="F23" s="87">
        <f t="shared" si="0"/>
        <v>37.857142857142854</v>
      </c>
      <c r="G23" s="83">
        <v>2</v>
      </c>
      <c r="H23" s="83">
        <v>0</v>
      </c>
      <c r="I23" s="83">
        <v>2</v>
      </c>
      <c r="J23" s="83">
        <v>0</v>
      </c>
    </row>
    <row r="24" spans="1:10" x14ac:dyDescent="0.2">
      <c r="A24" s="80" t="s">
        <v>249</v>
      </c>
      <c r="B24" s="93">
        <v>4</v>
      </c>
      <c r="C24" s="83">
        <v>3</v>
      </c>
      <c r="D24" s="83">
        <v>1</v>
      </c>
      <c r="E24" s="83">
        <v>250</v>
      </c>
      <c r="F24" s="87">
        <f t="shared" si="0"/>
        <v>62.5</v>
      </c>
      <c r="G24" s="83">
        <v>0</v>
      </c>
      <c r="H24" s="83">
        <v>0</v>
      </c>
      <c r="I24" s="83">
        <v>0</v>
      </c>
      <c r="J24" s="83">
        <v>0</v>
      </c>
    </row>
    <row r="25" spans="1:10" x14ac:dyDescent="0.2">
      <c r="A25" s="137" t="s">
        <v>112</v>
      </c>
      <c r="B25" s="83">
        <v>1</v>
      </c>
      <c r="C25" s="83">
        <v>1</v>
      </c>
      <c r="D25" s="83">
        <v>0</v>
      </c>
      <c r="E25" s="83">
        <v>90</v>
      </c>
      <c r="F25" s="83">
        <f t="shared" si="0"/>
        <v>90</v>
      </c>
      <c r="G25" s="83">
        <v>0</v>
      </c>
      <c r="H25" s="83">
        <v>0</v>
      </c>
      <c r="I25" s="83">
        <v>0</v>
      </c>
      <c r="J25" s="83">
        <v>0</v>
      </c>
    </row>
    <row r="26" spans="1:10" x14ac:dyDescent="0.2">
      <c r="A26" s="137" t="s">
        <v>48</v>
      </c>
      <c r="B26" s="83">
        <v>1</v>
      </c>
      <c r="C26" s="83">
        <v>0</v>
      </c>
      <c r="D26" s="83">
        <v>1</v>
      </c>
      <c r="E26" s="83">
        <v>30</v>
      </c>
      <c r="F26" s="83">
        <f t="shared" si="0"/>
        <v>30</v>
      </c>
      <c r="G26" s="83">
        <v>0</v>
      </c>
      <c r="H26" s="83">
        <v>0</v>
      </c>
      <c r="I26" s="83">
        <v>0</v>
      </c>
      <c r="J26" s="83">
        <v>0</v>
      </c>
    </row>
  </sheetData>
  <autoFilter ref="A1:J1" xr:uid="{76D285E2-35B8-464E-A3CA-AE525D249D7F}"/>
  <sortState xmlns:xlrd2="http://schemas.microsoft.com/office/spreadsheetml/2017/richdata2" ref="A2:J26">
    <sortCondition descending="1" ref="B2:B26"/>
    <sortCondition descending="1" ref="E2:E26"/>
  </sortState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285E2-35B8-464E-A3CA-AE525D249D7F}">
  <sheetPr>
    <tabColor theme="0" tint="-4.9989318521683403E-2"/>
  </sheetPr>
  <dimension ref="A1:J25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92" t="s">
        <v>97</v>
      </c>
      <c r="B2" s="93">
        <v>19</v>
      </c>
      <c r="C2" s="83">
        <v>18</v>
      </c>
      <c r="D2" s="83">
        <v>1</v>
      </c>
      <c r="E2" s="83">
        <v>1640</v>
      </c>
      <c r="F2" s="83">
        <v>86.5</v>
      </c>
      <c r="G2" s="83">
        <v>0</v>
      </c>
      <c r="H2" s="83">
        <v>1</v>
      </c>
      <c r="I2" s="83">
        <v>1</v>
      </c>
      <c r="J2" s="83">
        <v>0</v>
      </c>
    </row>
    <row r="3" spans="1:10" x14ac:dyDescent="0.2">
      <c r="A3" s="92" t="s">
        <v>63</v>
      </c>
      <c r="B3" s="93">
        <v>19</v>
      </c>
      <c r="C3" s="83">
        <v>16</v>
      </c>
      <c r="D3" s="83">
        <v>3</v>
      </c>
      <c r="E3" s="83">
        <v>1405</v>
      </c>
      <c r="F3" s="83">
        <v>74</v>
      </c>
      <c r="G3" s="83">
        <v>10</v>
      </c>
      <c r="H3" s="83">
        <v>3</v>
      </c>
      <c r="I3" s="83">
        <v>1</v>
      </c>
      <c r="J3" s="83">
        <v>0</v>
      </c>
    </row>
    <row r="4" spans="1:10" x14ac:dyDescent="0.2">
      <c r="A4" s="92" t="s">
        <v>164</v>
      </c>
      <c r="B4" s="93">
        <v>18</v>
      </c>
      <c r="C4" s="83">
        <v>15</v>
      </c>
      <c r="D4" s="83">
        <v>3</v>
      </c>
      <c r="E4" s="83">
        <v>1375</v>
      </c>
      <c r="F4" s="83">
        <v>76.5</v>
      </c>
      <c r="G4" s="83">
        <v>3</v>
      </c>
      <c r="H4" s="83">
        <v>5</v>
      </c>
      <c r="I4" s="83">
        <v>2</v>
      </c>
      <c r="J4" s="83">
        <v>0</v>
      </c>
    </row>
    <row r="5" spans="1:10" x14ac:dyDescent="0.2">
      <c r="A5" s="92" t="s">
        <v>18</v>
      </c>
      <c r="B5" s="93">
        <v>17</v>
      </c>
      <c r="C5" s="83">
        <v>16</v>
      </c>
      <c r="D5" s="83">
        <v>1</v>
      </c>
      <c r="E5" s="83">
        <v>1430</v>
      </c>
      <c r="F5" s="83">
        <v>84</v>
      </c>
      <c r="G5" s="83">
        <v>4</v>
      </c>
      <c r="H5" s="83">
        <v>10</v>
      </c>
      <c r="I5" s="83">
        <v>5</v>
      </c>
      <c r="J5" s="83">
        <v>0</v>
      </c>
    </row>
    <row r="6" spans="1:10" x14ac:dyDescent="0.2">
      <c r="A6" s="92" t="s">
        <v>95</v>
      </c>
      <c r="B6" s="93">
        <v>17</v>
      </c>
      <c r="C6" s="83">
        <v>14</v>
      </c>
      <c r="D6" s="83">
        <v>3</v>
      </c>
      <c r="E6" s="83">
        <v>1305</v>
      </c>
      <c r="F6" s="83">
        <v>77</v>
      </c>
      <c r="G6" s="83">
        <v>0</v>
      </c>
      <c r="H6" s="83">
        <v>1</v>
      </c>
      <c r="I6" s="83">
        <v>0</v>
      </c>
      <c r="J6" s="83">
        <v>0</v>
      </c>
    </row>
    <row r="7" spans="1:10" x14ac:dyDescent="0.2">
      <c r="A7" s="92" t="s">
        <v>21</v>
      </c>
      <c r="B7" s="94">
        <v>17</v>
      </c>
      <c r="C7" s="95">
        <v>12</v>
      </c>
      <c r="D7" s="83">
        <v>5</v>
      </c>
      <c r="E7" s="95">
        <v>925</v>
      </c>
      <c r="F7" s="83">
        <v>54.5</v>
      </c>
      <c r="G7" s="95">
        <v>3</v>
      </c>
      <c r="H7" s="95">
        <v>3</v>
      </c>
      <c r="I7" s="83">
        <v>1</v>
      </c>
      <c r="J7" s="83">
        <v>0</v>
      </c>
    </row>
    <row r="8" spans="1:10" x14ac:dyDescent="0.2">
      <c r="A8" s="92" t="s">
        <v>165</v>
      </c>
      <c r="B8" s="93">
        <v>16</v>
      </c>
      <c r="C8" s="83">
        <v>14</v>
      </c>
      <c r="D8" s="83">
        <v>2</v>
      </c>
      <c r="E8" s="83">
        <v>1325</v>
      </c>
      <c r="F8" s="83">
        <v>83</v>
      </c>
      <c r="G8" s="83">
        <v>2</v>
      </c>
      <c r="H8" s="83">
        <v>2</v>
      </c>
      <c r="I8" s="83">
        <v>0</v>
      </c>
      <c r="J8" s="83">
        <v>0</v>
      </c>
    </row>
    <row r="9" spans="1:10" x14ac:dyDescent="0.2">
      <c r="A9" s="92" t="s">
        <v>111</v>
      </c>
      <c r="B9" s="93">
        <v>15</v>
      </c>
      <c r="C9" s="83">
        <v>13</v>
      </c>
      <c r="D9" s="83">
        <v>2</v>
      </c>
      <c r="E9" s="83">
        <v>1215</v>
      </c>
      <c r="F9" s="83">
        <v>81</v>
      </c>
      <c r="G9" s="83">
        <v>2</v>
      </c>
      <c r="H9" s="83">
        <v>1</v>
      </c>
      <c r="I9" s="83">
        <v>2</v>
      </c>
      <c r="J9" s="83">
        <v>0</v>
      </c>
    </row>
    <row r="10" spans="1:10" x14ac:dyDescent="0.2">
      <c r="A10" s="92" t="s">
        <v>127</v>
      </c>
      <c r="B10" s="93">
        <v>15</v>
      </c>
      <c r="C10" s="83">
        <v>12</v>
      </c>
      <c r="D10" s="83">
        <v>3</v>
      </c>
      <c r="E10" s="83">
        <v>1030</v>
      </c>
      <c r="F10" s="83">
        <v>69</v>
      </c>
      <c r="G10" s="83">
        <v>1</v>
      </c>
      <c r="H10" s="83">
        <v>5</v>
      </c>
      <c r="I10" s="83">
        <v>2</v>
      </c>
      <c r="J10" s="83">
        <v>0</v>
      </c>
    </row>
    <row r="11" spans="1:10" x14ac:dyDescent="0.2">
      <c r="A11" s="92" t="s">
        <v>114</v>
      </c>
      <c r="B11" s="93">
        <v>14</v>
      </c>
      <c r="C11" s="83">
        <v>11</v>
      </c>
      <c r="D11" s="83">
        <v>3</v>
      </c>
      <c r="E11" s="83">
        <v>1020</v>
      </c>
      <c r="F11" s="83">
        <v>73</v>
      </c>
      <c r="G11" s="83">
        <v>2</v>
      </c>
      <c r="H11" s="83">
        <v>6</v>
      </c>
      <c r="I11" s="83">
        <v>1</v>
      </c>
      <c r="J11" s="83">
        <v>0</v>
      </c>
    </row>
    <row r="12" spans="1:10" x14ac:dyDescent="0.2">
      <c r="A12" s="92" t="s">
        <v>105</v>
      </c>
      <c r="B12" s="93">
        <v>13</v>
      </c>
      <c r="C12" s="83">
        <v>11</v>
      </c>
      <c r="D12" s="83">
        <v>2</v>
      </c>
      <c r="E12" s="83">
        <v>965</v>
      </c>
      <c r="F12" s="83">
        <v>74</v>
      </c>
      <c r="G12" s="83">
        <v>9</v>
      </c>
      <c r="H12" s="83">
        <v>3</v>
      </c>
      <c r="I12" s="83">
        <v>1</v>
      </c>
      <c r="J12" s="83">
        <v>0</v>
      </c>
    </row>
    <row r="13" spans="1:10" x14ac:dyDescent="0.2">
      <c r="A13" s="92" t="s">
        <v>99</v>
      </c>
      <c r="B13" s="93">
        <v>12</v>
      </c>
      <c r="C13" s="83">
        <v>10</v>
      </c>
      <c r="D13" s="83">
        <v>2</v>
      </c>
      <c r="E13" s="83">
        <v>970</v>
      </c>
      <c r="F13" s="83">
        <v>81</v>
      </c>
      <c r="G13" s="83">
        <v>0</v>
      </c>
      <c r="H13" s="83">
        <v>1</v>
      </c>
      <c r="I13" s="83">
        <v>3</v>
      </c>
      <c r="J13" s="83">
        <v>0</v>
      </c>
    </row>
    <row r="14" spans="1:10" x14ac:dyDescent="0.2">
      <c r="A14" s="92" t="s">
        <v>167</v>
      </c>
      <c r="B14" s="93">
        <v>12</v>
      </c>
      <c r="C14" s="83">
        <v>10</v>
      </c>
      <c r="D14" s="83">
        <v>2</v>
      </c>
      <c r="E14" s="83">
        <v>905</v>
      </c>
      <c r="F14" s="83">
        <v>75.5</v>
      </c>
      <c r="G14" s="83">
        <v>13</v>
      </c>
      <c r="H14" s="83">
        <v>0</v>
      </c>
      <c r="I14" s="83">
        <v>3</v>
      </c>
      <c r="J14" s="83">
        <v>0</v>
      </c>
    </row>
    <row r="15" spans="1:10" x14ac:dyDescent="0.2">
      <c r="A15" s="92" t="s">
        <v>53</v>
      </c>
      <c r="B15" s="93">
        <v>12</v>
      </c>
      <c r="C15" s="83">
        <v>10</v>
      </c>
      <c r="D15" s="83">
        <v>2</v>
      </c>
      <c r="E15" s="83">
        <v>890</v>
      </c>
      <c r="F15" s="83">
        <v>74</v>
      </c>
      <c r="G15" s="83">
        <v>8</v>
      </c>
      <c r="H15" s="83">
        <v>3</v>
      </c>
      <c r="I15" s="83">
        <v>2</v>
      </c>
      <c r="J15" s="83">
        <v>0</v>
      </c>
    </row>
    <row r="16" spans="1:10" x14ac:dyDescent="0.2">
      <c r="A16" s="92" t="s">
        <v>96</v>
      </c>
      <c r="B16" s="93">
        <v>12</v>
      </c>
      <c r="C16" s="83">
        <v>10</v>
      </c>
      <c r="D16" s="83">
        <v>2</v>
      </c>
      <c r="E16" s="83">
        <v>885</v>
      </c>
      <c r="F16" s="83">
        <v>74</v>
      </c>
      <c r="G16" s="83">
        <v>0</v>
      </c>
      <c r="H16" s="83">
        <v>4</v>
      </c>
      <c r="I16" s="83">
        <v>4</v>
      </c>
      <c r="J16" s="83">
        <v>0</v>
      </c>
    </row>
    <row r="17" spans="1:10" x14ac:dyDescent="0.2">
      <c r="A17" s="92" t="s">
        <v>48</v>
      </c>
      <c r="B17" s="93">
        <v>11</v>
      </c>
      <c r="C17" s="83">
        <v>8</v>
      </c>
      <c r="D17" s="83">
        <v>3</v>
      </c>
      <c r="E17" s="83">
        <v>825</v>
      </c>
      <c r="F17" s="83">
        <v>75</v>
      </c>
      <c r="G17" s="83">
        <v>0</v>
      </c>
      <c r="H17" s="83">
        <v>1</v>
      </c>
      <c r="I17" s="83">
        <v>2</v>
      </c>
      <c r="J17" s="83">
        <v>0</v>
      </c>
    </row>
    <row r="18" spans="1:10" x14ac:dyDescent="0.2">
      <c r="A18" s="92" t="s">
        <v>66</v>
      </c>
      <c r="B18" s="93">
        <v>11</v>
      </c>
      <c r="C18" s="83">
        <v>10</v>
      </c>
      <c r="D18" s="83">
        <v>1</v>
      </c>
      <c r="E18" s="83">
        <v>800</v>
      </c>
      <c r="F18" s="83">
        <v>72.5</v>
      </c>
      <c r="G18" s="83">
        <v>0</v>
      </c>
      <c r="H18" s="83">
        <v>1</v>
      </c>
      <c r="I18" s="83">
        <v>0</v>
      </c>
      <c r="J18" s="83">
        <v>0</v>
      </c>
    </row>
    <row r="19" spans="1:10" x14ac:dyDescent="0.2">
      <c r="A19" s="92" t="s">
        <v>166</v>
      </c>
      <c r="B19" s="93">
        <v>10</v>
      </c>
      <c r="C19" s="83">
        <v>8</v>
      </c>
      <c r="D19" s="83">
        <v>2</v>
      </c>
      <c r="E19" s="83">
        <v>635</v>
      </c>
      <c r="F19" s="83">
        <v>63.5</v>
      </c>
      <c r="G19" s="83">
        <v>5</v>
      </c>
      <c r="H19" s="83">
        <v>1</v>
      </c>
      <c r="I19" s="83">
        <v>0</v>
      </c>
      <c r="J19" s="83">
        <v>0</v>
      </c>
    </row>
    <row r="20" spans="1:10" x14ac:dyDescent="0.2">
      <c r="A20" s="92" t="s">
        <v>112</v>
      </c>
      <c r="B20" s="93">
        <v>9</v>
      </c>
      <c r="C20" s="83">
        <v>5</v>
      </c>
      <c r="D20" s="83">
        <v>4</v>
      </c>
      <c r="E20" s="83">
        <v>395</v>
      </c>
      <c r="F20" s="83">
        <v>44</v>
      </c>
      <c r="G20" s="83">
        <v>0</v>
      </c>
      <c r="H20" s="83">
        <v>0</v>
      </c>
      <c r="I20" s="83">
        <v>0</v>
      </c>
      <c r="J20" s="83">
        <v>0</v>
      </c>
    </row>
    <row r="21" spans="1:10" x14ac:dyDescent="0.2">
      <c r="A21" s="92" t="s">
        <v>76</v>
      </c>
      <c r="B21" s="93">
        <v>9</v>
      </c>
      <c r="C21" s="83">
        <v>5</v>
      </c>
      <c r="D21" s="83">
        <v>4</v>
      </c>
      <c r="E21" s="83">
        <v>380</v>
      </c>
      <c r="F21" s="83">
        <v>42</v>
      </c>
      <c r="G21" s="83">
        <v>0</v>
      </c>
      <c r="H21" s="83">
        <v>0</v>
      </c>
      <c r="I21" s="83">
        <v>1</v>
      </c>
      <c r="J21" s="83">
        <v>0</v>
      </c>
    </row>
    <row r="22" spans="1:10" x14ac:dyDescent="0.2">
      <c r="A22" s="92" t="s">
        <v>126</v>
      </c>
      <c r="B22" s="93">
        <v>8</v>
      </c>
      <c r="C22" s="83">
        <v>4</v>
      </c>
      <c r="D22" s="83">
        <v>4</v>
      </c>
      <c r="E22" s="83">
        <v>385</v>
      </c>
      <c r="F22" s="83">
        <v>48</v>
      </c>
      <c r="G22" s="83">
        <v>1</v>
      </c>
      <c r="H22" s="83">
        <v>0</v>
      </c>
      <c r="I22" s="83">
        <v>0</v>
      </c>
      <c r="J22" s="83">
        <v>0</v>
      </c>
    </row>
    <row r="23" spans="1:10" x14ac:dyDescent="0.2">
      <c r="A23" s="92" t="s">
        <v>20</v>
      </c>
      <c r="B23" s="93">
        <v>7</v>
      </c>
      <c r="C23" s="83">
        <v>4</v>
      </c>
      <c r="D23" s="83">
        <v>3</v>
      </c>
      <c r="E23" s="83">
        <v>495</v>
      </c>
      <c r="F23" s="83">
        <v>71</v>
      </c>
      <c r="G23" s="83">
        <v>2</v>
      </c>
      <c r="H23" s="83">
        <v>0</v>
      </c>
      <c r="I23" s="83">
        <v>1</v>
      </c>
      <c r="J23" s="83">
        <v>0</v>
      </c>
    </row>
    <row r="24" spans="1:10" x14ac:dyDescent="0.2">
      <c r="A24" s="92" t="s">
        <v>100</v>
      </c>
      <c r="B24" s="93">
        <v>5</v>
      </c>
      <c r="C24" s="83">
        <v>3</v>
      </c>
      <c r="D24" s="83">
        <v>2</v>
      </c>
      <c r="E24" s="83">
        <v>330</v>
      </c>
      <c r="F24" s="83">
        <v>66</v>
      </c>
      <c r="G24" s="83">
        <v>0</v>
      </c>
      <c r="H24" s="83">
        <v>0</v>
      </c>
      <c r="I24" s="83">
        <v>0</v>
      </c>
      <c r="J24" s="83">
        <v>0</v>
      </c>
    </row>
    <row r="25" spans="1:10" x14ac:dyDescent="0.2">
      <c r="A25" s="92" t="s">
        <v>104</v>
      </c>
      <c r="B25" s="93">
        <v>3</v>
      </c>
      <c r="C25" s="83">
        <v>3</v>
      </c>
      <c r="D25" s="83">
        <v>0</v>
      </c>
      <c r="E25" s="83">
        <v>270</v>
      </c>
      <c r="F25" s="83">
        <v>90</v>
      </c>
      <c r="G25" s="83">
        <v>0</v>
      </c>
      <c r="H25" s="83">
        <v>0</v>
      </c>
      <c r="I25" s="83">
        <v>0</v>
      </c>
      <c r="J25" s="83">
        <v>0</v>
      </c>
    </row>
  </sheetData>
  <autoFilter ref="A1:J1" xr:uid="{76D285E2-35B8-464E-A3CA-AE525D249D7F}"/>
  <sortState xmlns:xlrd2="http://schemas.microsoft.com/office/spreadsheetml/2017/richdata2" ref="A2:J25">
    <sortCondition descending="1" ref="B2:B25"/>
    <sortCondition descending="1" ref="E2:E25"/>
  </sortState>
  <pageMargins left="0.7" right="0.7" top="0.75" bottom="0.75" header="0.3" footer="0.3"/>
  <pageSetup paperSize="9"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</sheetPr>
  <dimension ref="A1:J28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92" t="s">
        <v>18</v>
      </c>
      <c r="B2" s="93">
        <v>18</v>
      </c>
      <c r="C2" s="83">
        <v>17</v>
      </c>
      <c r="D2" s="83">
        <f t="shared" ref="D2:D28" si="0">B2-C2</f>
        <v>1</v>
      </c>
      <c r="E2" s="83">
        <v>1490</v>
      </c>
      <c r="F2" s="83">
        <v>83</v>
      </c>
      <c r="G2" s="83">
        <v>9</v>
      </c>
      <c r="H2" s="83">
        <v>15</v>
      </c>
      <c r="I2" s="83">
        <v>3</v>
      </c>
      <c r="J2" s="83">
        <v>0</v>
      </c>
    </row>
    <row r="3" spans="1:10" x14ac:dyDescent="0.2">
      <c r="A3" s="92" t="s">
        <v>164</v>
      </c>
      <c r="B3" s="93">
        <v>17</v>
      </c>
      <c r="C3" s="83">
        <v>13</v>
      </c>
      <c r="D3" s="83">
        <f t="shared" si="0"/>
        <v>4</v>
      </c>
      <c r="E3" s="83">
        <v>1275</v>
      </c>
      <c r="F3" s="83">
        <v>75</v>
      </c>
      <c r="G3" s="83">
        <v>2</v>
      </c>
      <c r="H3" s="83">
        <v>2</v>
      </c>
      <c r="I3" s="83">
        <v>0</v>
      </c>
      <c r="J3" s="83">
        <v>0</v>
      </c>
    </row>
    <row r="4" spans="1:10" x14ac:dyDescent="0.2">
      <c r="A4" s="92" t="s">
        <v>99</v>
      </c>
      <c r="B4" s="93">
        <v>16</v>
      </c>
      <c r="C4" s="83">
        <v>15</v>
      </c>
      <c r="D4" s="83">
        <f t="shared" si="0"/>
        <v>1</v>
      </c>
      <c r="E4" s="83">
        <v>1295</v>
      </c>
      <c r="F4" s="83">
        <v>81</v>
      </c>
      <c r="G4" s="83">
        <v>1</v>
      </c>
      <c r="H4" s="83">
        <v>4</v>
      </c>
      <c r="I4" s="83">
        <v>1</v>
      </c>
      <c r="J4" s="83">
        <v>0</v>
      </c>
    </row>
    <row r="5" spans="1:10" x14ac:dyDescent="0.2">
      <c r="A5" s="92" t="s">
        <v>53</v>
      </c>
      <c r="B5" s="93">
        <v>16</v>
      </c>
      <c r="C5" s="83">
        <v>15</v>
      </c>
      <c r="D5" s="83">
        <f t="shared" si="0"/>
        <v>1</v>
      </c>
      <c r="E5" s="83">
        <v>1280</v>
      </c>
      <c r="F5" s="83">
        <v>80</v>
      </c>
      <c r="G5" s="83">
        <v>12</v>
      </c>
      <c r="H5" s="83">
        <v>4</v>
      </c>
      <c r="I5" s="83">
        <v>3</v>
      </c>
      <c r="J5" s="83">
        <v>0</v>
      </c>
    </row>
    <row r="6" spans="1:10" x14ac:dyDescent="0.2">
      <c r="A6" s="92" t="s">
        <v>114</v>
      </c>
      <c r="B6" s="93">
        <v>16</v>
      </c>
      <c r="C6" s="83">
        <v>13</v>
      </c>
      <c r="D6" s="83">
        <f t="shared" si="0"/>
        <v>3</v>
      </c>
      <c r="E6" s="83">
        <v>1190</v>
      </c>
      <c r="F6" s="83">
        <v>74.5</v>
      </c>
      <c r="G6" s="83">
        <v>2</v>
      </c>
      <c r="H6" s="83">
        <v>3</v>
      </c>
      <c r="I6" s="83">
        <v>2</v>
      </c>
      <c r="J6" s="83">
        <v>0</v>
      </c>
    </row>
    <row r="7" spans="1:10" x14ac:dyDescent="0.2">
      <c r="A7" s="92" t="s">
        <v>63</v>
      </c>
      <c r="B7" s="93">
        <v>16</v>
      </c>
      <c r="C7" s="83">
        <v>12</v>
      </c>
      <c r="D7" s="83">
        <f t="shared" si="0"/>
        <v>4</v>
      </c>
      <c r="E7" s="83">
        <v>945</v>
      </c>
      <c r="F7" s="83">
        <v>59</v>
      </c>
      <c r="G7" s="83">
        <v>7</v>
      </c>
      <c r="H7" s="83">
        <v>2</v>
      </c>
      <c r="I7" s="83">
        <v>2</v>
      </c>
      <c r="J7" s="83">
        <v>0</v>
      </c>
    </row>
    <row r="8" spans="1:10" x14ac:dyDescent="0.2">
      <c r="A8" s="92" t="s">
        <v>111</v>
      </c>
      <c r="B8" s="93">
        <v>15</v>
      </c>
      <c r="C8" s="83">
        <v>14</v>
      </c>
      <c r="D8" s="83">
        <f t="shared" si="0"/>
        <v>1</v>
      </c>
      <c r="E8" s="83">
        <v>1270</v>
      </c>
      <c r="F8" s="83">
        <v>85</v>
      </c>
      <c r="G8" s="83">
        <v>2</v>
      </c>
      <c r="H8" s="83">
        <v>0</v>
      </c>
      <c r="I8" s="83">
        <v>2</v>
      </c>
      <c r="J8" s="83">
        <v>0</v>
      </c>
    </row>
    <row r="9" spans="1:10" x14ac:dyDescent="0.2">
      <c r="A9" s="92" t="s">
        <v>66</v>
      </c>
      <c r="B9" s="93">
        <v>15</v>
      </c>
      <c r="C9" s="83">
        <v>12</v>
      </c>
      <c r="D9" s="83">
        <f t="shared" si="0"/>
        <v>3</v>
      </c>
      <c r="E9" s="83">
        <v>1095</v>
      </c>
      <c r="F9" s="83">
        <v>73</v>
      </c>
      <c r="G9" s="83">
        <v>2</v>
      </c>
      <c r="H9" s="83">
        <v>0</v>
      </c>
      <c r="I9" s="83">
        <v>1</v>
      </c>
      <c r="J9" s="83">
        <v>0</v>
      </c>
    </row>
    <row r="10" spans="1:10" x14ac:dyDescent="0.2">
      <c r="A10" s="92" t="s">
        <v>100</v>
      </c>
      <c r="B10" s="93">
        <v>15</v>
      </c>
      <c r="C10" s="83">
        <v>13</v>
      </c>
      <c r="D10" s="83">
        <f t="shared" si="0"/>
        <v>2</v>
      </c>
      <c r="E10" s="83">
        <v>945</v>
      </c>
      <c r="F10" s="83">
        <v>63</v>
      </c>
      <c r="G10" s="83">
        <v>0</v>
      </c>
      <c r="H10" s="83">
        <v>1</v>
      </c>
      <c r="I10" s="83">
        <v>2</v>
      </c>
      <c r="J10" s="83">
        <v>0</v>
      </c>
    </row>
    <row r="11" spans="1:10" x14ac:dyDescent="0.2">
      <c r="A11" s="92" t="s">
        <v>21</v>
      </c>
      <c r="B11" s="93">
        <v>15</v>
      </c>
      <c r="C11" s="83">
        <v>10</v>
      </c>
      <c r="D11" s="83">
        <f t="shared" si="0"/>
        <v>5</v>
      </c>
      <c r="E11" s="83">
        <v>790</v>
      </c>
      <c r="F11" s="83">
        <v>53</v>
      </c>
      <c r="G11" s="83">
        <v>4</v>
      </c>
      <c r="H11" s="83">
        <v>2</v>
      </c>
      <c r="I11" s="83">
        <v>0</v>
      </c>
      <c r="J11" s="83">
        <v>0</v>
      </c>
    </row>
    <row r="12" spans="1:10" x14ac:dyDescent="0.2">
      <c r="A12" s="92" t="s">
        <v>97</v>
      </c>
      <c r="B12" s="93">
        <v>14</v>
      </c>
      <c r="C12" s="83">
        <v>14</v>
      </c>
      <c r="D12" s="83">
        <f t="shared" si="0"/>
        <v>0</v>
      </c>
      <c r="E12" s="83">
        <v>1260</v>
      </c>
      <c r="F12" s="83">
        <v>90</v>
      </c>
      <c r="G12" s="83">
        <v>0</v>
      </c>
      <c r="H12" s="83">
        <v>1</v>
      </c>
      <c r="I12" s="83">
        <v>0</v>
      </c>
      <c r="J12" s="83">
        <v>0</v>
      </c>
    </row>
    <row r="13" spans="1:10" x14ac:dyDescent="0.2">
      <c r="A13" s="92" t="s">
        <v>96</v>
      </c>
      <c r="B13" s="93">
        <v>13</v>
      </c>
      <c r="C13" s="83">
        <v>11</v>
      </c>
      <c r="D13" s="83">
        <f t="shared" si="0"/>
        <v>2</v>
      </c>
      <c r="E13" s="83">
        <v>1015</v>
      </c>
      <c r="F13" s="83">
        <v>78</v>
      </c>
      <c r="G13" s="83">
        <v>0</v>
      </c>
      <c r="H13" s="83">
        <v>1</v>
      </c>
      <c r="I13" s="83">
        <v>3</v>
      </c>
      <c r="J13" s="83">
        <v>0</v>
      </c>
    </row>
    <row r="14" spans="1:10" x14ac:dyDescent="0.2">
      <c r="A14" s="92" t="s">
        <v>126</v>
      </c>
      <c r="B14" s="93">
        <v>12</v>
      </c>
      <c r="C14" s="83">
        <v>8</v>
      </c>
      <c r="D14" s="83">
        <f t="shared" si="0"/>
        <v>4</v>
      </c>
      <c r="E14" s="83">
        <v>660</v>
      </c>
      <c r="F14" s="83">
        <v>55</v>
      </c>
      <c r="G14" s="83">
        <v>5</v>
      </c>
      <c r="H14" s="83">
        <v>2</v>
      </c>
      <c r="I14" s="83">
        <v>0</v>
      </c>
      <c r="J14" s="83">
        <v>0</v>
      </c>
    </row>
    <row r="15" spans="1:10" x14ac:dyDescent="0.2">
      <c r="A15" s="92" t="s">
        <v>127</v>
      </c>
      <c r="B15" s="93">
        <v>11</v>
      </c>
      <c r="C15" s="83">
        <v>7</v>
      </c>
      <c r="D15" s="83">
        <f t="shared" si="0"/>
        <v>4</v>
      </c>
      <c r="E15" s="83">
        <v>775</v>
      </c>
      <c r="F15" s="83">
        <v>70.5</v>
      </c>
      <c r="G15" s="83">
        <v>3</v>
      </c>
      <c r="H15" s="83">
        <v>3</v>
      </c>
      <c r="I15" s="83">
        <v>1</v>
      </c>
      <c r="J15" s="83">
        <v>0</v>
      </c>
    </row>
    <row r="16" spans="1:10" x14ac:dyDescent="0.2">
      <c r="A16" s="92" t="s">
        <v>95</v>
      </c>
      <c r="B16" s="93">
        <v>10</v>
      </c>
      <c r="C16" s="83">
        <v>7</v>
      </c>
      <c r="D16" s="83">
        <f t="shared" si="0"/>
        <v>3</v>
      </c>
      <c r="E16" s="83">
        <v>695</v>
      </c>
      <c r="F16" s="83">
        <v>69.5</v>
      </c>
      <c r="G16" s="83">
        <v>1</v>
      </c>
      <c r="H16" s="83">
        <v>0</v>
      </c>
      <c r="I16" s="83">
        <v>0</v>
      </c>
      <c r="J16" s="83">
        <v>0</v>
      </c>
    </row>
    <row r="17" spans="1:10" x14ac:dyDescent="0.2">
      <c r="A17" s="92" t="s">
        <v>20</v>
      </c>
      <c r="B17" s="93">
        <v>7</v>
      </c>
      <c r="C17" s="83">
        <v>5</v>
      </c>
      <c r="D17" s="83">
        <f t="shared" si="0"/>
        <v>2</v>
      </c>
      <c r="E17" s="83">
        <v>540</v>
      </c>
      <c r="F17" s="83">
        <v>77</v>
      </c>
      <c r="G17" s="83">
        <v>4</v>
      </c>
      <c r="H17" s="83">
        <v>0</v>
      </c>
      <c r="I17" s="83">
        <v>2</v>
      </c>
      <c r="J17" s="83">
        <v>0</v>
      </c>
    </row>
    <row r="18" spans="1:10" x14ac:dyDescent="0.2">
      <c r="A18" s="92" t="s">
        <v>105</v>
      </c>
      <c r="B18" s="93">
        <v>6</v>
      </c>
      <c r="C18" s="83">
        <v>5</v>
      </c>
      <c r="D18" s="83">
        <f t="shared" si="0"/>
        <v>1</v>
      </c>
      <c r="E18" s="83">
        <v>385</v>
      </c>
      <c r="F18" s="83">
        <v>64</v>
      </c>
      <c r="G18" s="83">
        <v>3</v>
      </c>
      <c r="H18" s="83">
        <v>5</v>
      </c>
      <c r="I18" s="83">
        <v>3</v>
      </c>
      <c r="J18" s="83">
        <v>0</v>
      </c>
    </row>
    <row r="19" spans="1:10" x14ac:dyDescent="0.2">
      <c r="A19" s="92" t="s">
        <v>128</v>
      </c>
      <c r="B19" s="93">
        <v>6</v>
      </c>
      <c r="C19" s="83">
        <v>4</v>
      </c>
      <c r="D19" s="83">
        <f t="shared" si="0"/>
        <v>2</v>
      </c>
      <c r="E19" s="83">
        <v>375</v>
      </c>
      <c r="F19" s="83">
        <v>62.5</v>
      </c>
      <c r="G19" s="83">
        <v>1</v>
      </c>
      <c r="H19" s="83">
        <v>0</v>
      </c>
      <c r="I19" s="83">
        <v>0</v>
      </c>
      <c r="J19" s="83">
        <v>0</v>
      </c>
    </row>
    <row r="20" spans="1:10" x14ac:dyDescent="0.2">
      <c r="A20" s="92" t="s">
        <v>124</v>
      </c>
      <c r="B20" s="93">
        <v>5</v>
      </c>
      <c r="C20" s="83">
        <v>4</v>
      </c>
      <c r="D20" s="83">
        <f t="shared" si="0"/>
        <v>1</v>
      </c>
      <c r="E20" s="83">
        <v>405</v>
      </c>
      <c r="F20" s="83">
        <v>81</v>
      </c>
      <c r="G20" s="83">
        <v>1</v>
      </c>
      <c r="H20" s="83">
        <v>0</v>
      </c>
      <c r="I20" s="83">
        <v>0</v>
      </c>
      <c r="J20" s="83">
        <v>0</v>
      </c>
    </row>
    <row r="21" spans="1:10" x14ac:dyDescent="0.2">
      <c r="A21" s="92" t="s">
        <v>76</v>
      </c>
      <c r="B21" s="93">
        <v>5</v>
      </c>
      <c r="C21" s="83">
        <v>2</v>
      </c>
      <c r="D21" s="83">
        <f t="shared" si="0"/>
        <v>3</v>
      </c>
      <c r="E21" s="83">
        <v>235</v>
      </c>
      <c r="F21" s="83">
        <v>47</v>
      </c>
      <c r="G21" s="83">
        <v>0</v>
      </c>
      <c r="H21" s="83">
        <v>0</v>
      </c>
      <c r="I21" s="83">
        <v>0</v>
      </c>
      <c r="J21" s="83">
        <v>0</v>
      </c>
    </row>
    <row r="22" spans="1:10" x14ac:dyDescent="0.2">
      <c r="A22" s="92" t="s">
        <v>16</v>
      </c>
      <c r="B22" s="93">
        <v>3</v>
      </c>
      <c r="C22" s="83">
        <v>2</v>
      </c>
      <c r="D22" s="83">
        <f t="shared" si="0"/>
        <v>1</v>
      </c>
      <c r="E22" s="83">
        <v>210</v>
      </c>
      <c r="F22" s="83">
        <v>70</v>
      </c>
      <c r="G22" s="83">
        <v>0</v>
      </c>
      <c r="H22" s="83">
        <v>1</v>
      </c>
      <c r="I22" s="83">
        <v>0</v>
      </c>
      <c r="J22" s="83">
        <v>0</v>
      </c>
    </row>
    <row r="23" spans="1:10" x14ac:dyDescent="0.2">
      <c r="A23" s="92" t="s">
        <v>112</v>
      </c>
      <c r="B23" s="93">
        <v>3</v>
      </c>
      <c r="C23" s="83">
        <v>2</v>
      </c>
      <c r="D23" s="83">
        <f t="shared" si="0"/>
        <v>1</v>
      </c>
      <c r="E23" s="83">
        <v>120</v>
      </c>
      <c r="F23" s="83">
        <v>40</v>
      </c>
      <c r="G23" s="83">
        <v>0</v>
      </c>
      <c r="H23" s="83">
        <v>0</v>
      </c>
      <c r="I23" s="83">
        <v>0</v>
      </c>
      <c r="J23" s="83">
        <v>0</v>
      </c>
    </row>
    <row r="24" spans="1:10" x14ac:dyDescent="0.2">
      <c r="A24" s="92" t="s">
        <v>15</v>
      </c>
      <c r="B24" s="93">
        <v>3</v>
      </c>
      <c r="C24" s="83">
        <v>2</v>
      </c>
      <c r="D24" s="83">
        <f t="shared" si="0"/>
        <v>1</v>
      </c>
      <c r="E24" s="83">
        <v>110</v>
      </c>
      <c r="F24" s="83">
        <v>36.5</v>
      </c>
      <c r="G24" s="83">
        <v>0</v>
      </c>
      <c r="H24" s="83">
        <v>0</v>
      </c>
      <c r="I24" s="83">
        <v>0</v>
      </c>
      <c r="J24" s="83">
        <v>0</v>
      </c>
    </row>
    <row r="25" spans="1:10" x14ac:dyDescent="0.2">
      <c r="A25" s="92" t="s">
        <v>129</v>
      </c>
      <c r="B25" s="94">
        <v>3</v>
      </c>
      <c r="C25" s="95">
        <v>1</v>
      </c>
      <c r="D25" s="83">
        <f t="shared" si="0"/>
        <v>2</v>
      </c>
      <c r="E25" s="95">
        <v>110</v>
      </c>
      <c r="F25" s="83">
        <v>36.5</v>
      </c>
      <c r="G25" s="95">
        <v>0</v>
      </c>
      <c r="H25" s="95">
        <v>0</v>
      </c>
      <c r="I25" s="83">
        <v>0</v>
      </c>
      <c r="J25" s="83">
        <v>0</v>
      </c>
    </row>
    <row r="26" spans="1:10" x14ac:dyDescent="0.2">
      <c r="A26" s="92" t="s">
        <v>104</v>
      </c>
      <c r="B26" s="94">
        <v>2</v>
      </c>
      <c r="C26" s="95">
        <v>2</v>
      </c>
      <c r="D26" s="83">
        <f t="shared" si="0"/>
        <v>0</v>
      </c>
      <c r="E26" s="95">
        <v>180</v>
      </c>
      <c r="F26" s="83">
        <v>90</v>
      </c>
      <c r="G26" s="95">
        <v>0</v>
      </c>
      <c r="H26" s="95">
        <v>0</v>
      </c>
      <c r="I26" s="83">
        <v>0</v>
      </c>
      <c r="J26" s="83">
        <v>0</v>
      </c>
    </row>
    <row r="27" spans="1:10" x14ac:dyDescent="0.2">
      <c r="A27" s="92" t="s">
        <v>12</v>
      </c>
      <c r="B27" s="94">
        <v>2</v>
      </c>
      <c r="C27" s="95">
        <v>1</v>
      </c>
      <c r="D27" s="83">
        <f t="shared" si="0"/>
        <v>1</v>
      </c>
      <c r="E27" s="95">
        <v>135</v>
      </c>
      <c r="F27" s="83">
        <v>67.5</v>
      </c>
      <c r="G27" s="95">
        <v>0</v>
      </c>
      <c r="H27" s="95">
        <v>0</v>
      </c>
      <c r="I27" s="83">
        <v>0</v>
      </c>
      <c r="J27" s="83">
        <v>0</v>
      </c>
    </row>
    <row r="28" spans="1:10" x14ac:dyDescent="0.2">
      <c r="A28" s="92" t="s">
        <v>90</v>
      </c>
      <c r="B28" s="94">
        <v>1</v>
      </c>
      <c r="C28" s="95">
        <v>0</v>
      </c>
      <c r="D28" s="83">
        <f t="shared" si="0"/>
        <v>1</v>
      </c>
      <c r="E28" s="95">
        <v>45</v>
      </c>
      <c r="F28" s="83">
        <v>45</v>
      </c>
      <c r="G28" s="95">
        <v>0</v>
      </c>
      <c r="H28" s="95">
        <v>0</v>
      </c>
      <c r="I28" s="83">
        <v>0</v>
      </c>
      <c r="J28" s="83">
        <v>0</v>
      </c>
    </row>
  </sheetData>
  <autoFilter ref="A1:J1" xr:uid="{00000000-0001-0000-0100-000000000000}"/>
  <sortState xmlns:xlrd2="http://schemas.microsoft.com/office/spreadsheetml/2017/richdata2" ref="A2:J28">
    <sortCondition descending="1" ref="B2:B28"/>
    <sortCondition descending="1" ref="E2:E28"/>
  </sortState>
  <pageMargins left="0.7" right="0.7" top="0.75" bottom="0.75" header="0.3" footer="0.3"/>
  <pageSetup paperSize="9"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</sheetPr>
  <dimension ref="A1:J24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92" t="s">
        <v>18</v>
      </c>
      <c r="B2" s="93">
        <v>5</v>
      </c>
      <c r="C2" s="83">
        <v>5</v>
      </c>
      <c r="D2" s="83">
        <v>0</v>
      </c>
      <c r="E2" s="83">
        <v>540</v>
      </c>
      <c r="F2" s="83">
        <v>90</v>
      </c>
      <c r="G2" s="83">
        <v>2</v>
      </c>
      <c r="H2" s="83">
        <v>1</v>
      </c>
      <c r="I2" s="83">
        <v>1</v>
      </c>
      <c r="J2" s="83">
        <v>0</v>
      </c>
    </row>
    <row r="3" spans="1:10" x14ac:dyDescent="0.2">
      <c r="A3" s="92" t="s">
        <v>66</v>
      </c>
      <c r="B3" s="93">
        <v>4</v>
      </c>
      <c r="C3" s="83">
        <v>4</v>
      </c>
      <c r="D3" s="83">
        <v>0</v>
      </c>
      <c r="E3" s="83">
        <v>360</v>
      </c>
      <c r="F3" s="83">
        <v>90</v>
      </c>
      <c r="G3" s="83">
        <v>0</v>
      </c>
      <c r="H3" s="83">
        <v>0</v>
      </c>
      <c r="I3" s="83">
        <v>0</v>
      </c>
      <c r="J3" s="83">
        <v>0</v>
      </c>
    </row>
    <row r="4" spans="1:10" x14ac:dyDescent="0.2">
      <c r="A4" s="92" t="s">
        <v>12</v>
      </c>
      <c r="B4" s="93">
        <v>4</v>
      </c>
      <c r="C4" s="83">
        <v>4</v>
      </c>
      <c r="D4" s="83">
        <v>0</v>
      </c>
      <c r="E4" s="83">
        <v>340</v>
      </c>
      <c r="F4" s="83">
        <v>85</v>
      </c>
      <c r="G4" s="83">
        <v>0</v>
      </c>
      <c r="H4" s="83">
        <v>0</v>
      </c>
      <c r="I4" s="83">
        <v>0</v>
      </c>
      <c r="J4" s="83">
        <v>1</v>
      </c>
    </row>
    <row r="5" spans="1:10" x14ac:dyDescent="0.2">
      <c r="A5" s="92" t="s">
        <v>166</v>
      </c>
      <c r="B5" s="93">
        <v>4</v>
      </c>
      <c r="C5" s="83">
        <v>3</v>
      </c>
      <c r="D5" s="83">
        <v>1</v>
      </c>
      <c r="E5" s="83">
        <v>315</v>
      </c>
      <c r="F5" s="83">
        <v>79</v>
      </c>
      <c r="G5" s="83">
        <v>2</v>
      </c>
      <c r="H5" s="83">
        <v>1</v>
      </c>
      <c r="I5" s="83">
        <v>0</v>
      </c>
      <c r="J5" s="83">
        <v>0</v>
      </c>
    </row>
    <row r="6" spans="1:10" x14ac:dyDescent="0.2">
      <c r="A6" s="92" t="s">
        <v>15</v>
      </c>
      <c r="B6" s="93">
        <v>4</v>
      </c>
      <c r="C6" s="83">
        <v>3</v>
      </c>
      <c r="D6" s="83">
        <v>1</v>
      </c>
      <c r="E6" s="83">
        <v>285</v>
      </c>
      <c r="F6" s="83" t="s">
        <v>32</v>
      </c>
      <c r="G6" s="83">
        <v>0</v>
      </c>
      <c r="H6" s="83">
        <v>1</v>
      </c>
      <c r="I6" s="83">
        <v>1</v>
      </c>
      <c r="J6" s="83">
        <v>0</v>
      </c>
    </row>
    <row r="7" spans="1:10" x14ac:dyDescent="0.2">
      <c r="A7" s="92" t="s">
        <v>111</v>
      </c>
      <c r="B7" s="93">
        <v>4</v>
      </c>
      <c r="C7" s="83">
        <v>3</v>
      </c>
      <c r="D7" s="83">
        <v>1</v>
      </c>
      <c r="E7" s="83">
        <v>280</v>
      </c>
      <c r="F7" s="83">
        <v>70</v>
      </c>
      <c r="G7" s="83">
        <v>0</v>
      </c>
      <c r="H7" s="83">
        <v>0</v>
      </c>
      <c r="I7" s="83">
        <v>2</v>
      </c>
      <c r="J7" s="83">
        <v>0</v>
      </c>
    </row>
    <row r="8" spans="1:10" x14ac:dyDescent="0.2">
      <c r="A8" s="92" t="s">
        <v>48</v>
      </c>
      <c r="B8" s="93">
        <v>4</v>
      </c>
      <c r="C8" s="83">
        <v>3</v>
      </c>
      <c r="D8" s="83">
        <v>1</v>
      </c>
      <c r="E8" s="83">
        <v>270</v>
      </c>
      <c r="F8" s="83" t="s">
        <v>52</v>
      </c>
      <c r="G8" s="83">
        <v>0</v>
      </c>
      <c r="H8" s="83">
        <v>0</v>
      </c>
      <c r="I8" s="83">
        <v>1</v>
      </c>
      <c r="J8" s="83">
        <v>0</v>
      </c>
    </row>
    <row r="9" spans="1:10" x14ac:dyDescent="0.2">
      <c r="A9" s="92" t="s">
        <v>103</v>
      </c>
      <c r="B9" s="93">
        <v>4</v>
      </c>
      <c r="C9" s="83">
        <v>3</v>
      </c>
      <c r="D9" s="83">
        <v>1</v>
      </c>
      <c r="E9" s="83">
        <v>250</v>
      </c>
      <c r="F9" s="83" t="s">
        <v>123</v>
      </c>
      <c r="G9" s="83">
        <v>0</v>
      </c>
      <c r="H9" s="83">
        <v>0</v>
      </c>
      <c r="I9" s="83">
        <v>0</v>
      </c>
      <c r="J9" s="83">
        <v>0</v>
      </c>
    </row>
    <row r="10" spans="1:10" x14ac:dyDescent="0.2">
      <c r="A10" s="92" t="s">
        <v>21</v>
      </c>
      <c r="B10" s="93">
        <v>4</v>
      </c>
      <c r="C10" s="83">
        <v>3</v>
      </c>
      <c r="D10" s="83">
        <v>1</v>
      </c>
      <c r="E10" s="83">
        <v>235</v>
      </c>
      <c r="F10" s="83">
        <v>59</v>
      </c>
      <c r="G10" s="83">
        <v>1</v>
      </c>
      <c r="H10" s="83">
        <v>1</v>
      </c>
      <c r="I10" s="83">
        <v>0</v>
      </c>
      <c r="J10" s="83">
        <v>0</v>
      </c>
    </row>
    <row r="11" spans="1:10" x14ac:dyDescent="0.2">
      <c r="A11" s="92" t="s">
        <v>124</v>
      </c>
      <c r="B11" s="93">
        <v>3</v>
      </c>
      <c r="C11" s="83">
        <v>3</v>
      </c>
      <c r="D11" s="83">
        <v>0</v>
      </c>
      <c r="E11" s="83">
        <v>270</v>
      </c>
      <c r="F11" s="83">
        <v>90</v>
      </c>
      <c r="G11" s="83">
        <v>1</v>
      </c>
      <c r="H11" s="83">
        <v>0</v>
      </c>
      <c r="I11" s="83">
        <v>1</v>
      </c>
      <c r="J11" s="83">
        <v>0</v>
      </c>
    </row>
    <row r="12" spans="1:10" x14ac:dyDescent="0.2">
      <c r="A12" s="92" t="s">
        <v>104</v>
      </c>
      <c r="B12" s="93">
        <v>3</v>
      </c>
      <c r="C12" s="83">
        <v>3</v>
      </c>
      <c r="D12" s="83">
        <v>0</v>
      </c>
      <c r="E12" s="83">
        <v>240</v>
      </c>
      <c r="F12" s="83">
        <v>80</v>
      </c>
      <c r="G12" s="83">
        <v>0</v>
      </c>
      <c r="H12" s="83">
        <v>0</v>
      </c>
      <c r="I12" s="83">
        <v>0</v>
      </c>
      <c r="J12" s="83">
        <v>0</v>
      </c>
    </row>
    <row r="13" spans="1:10" x14ac:dyDescent="0.2">
      <c r="A13" s="92" t="s">
        <v>97</v>
      </c>
      <c r="B13" s="93">
        <v>3</v>
      </c>
      <c r="C13" s="83">
        <v>2</v>
      </c>
      <c r="D13" s="83">
        <v>1</v>
      </c>
      <c r="E13" s="83">
        <v>225</v>
      </c>
      <c r="F13" s="83">
        <v>75</v>
      </c>
      <c r="G13" s="83">
        <v>0</v>
      </c>
      <c r="H13" s="83">
        <v>0</v>
      </c>
      <c r="I13" s="83">
        <v>0</v>
      </c>
      <c r="J13" s="83">
        <v>0</v>
      </c>
    </row>
    <row r="14" spans="1:10" x14ac:dyDescent="0.2">
      <c r="A14" s="92" t="s">
        <v>95</v>
      </c>
      <c r="B14" s="93">
        <v>3</v>
      </c>
      <c r="C14" s="83">
        <v>3</v>
      </c>
      <c r="D14" s="83">
        <v>0</v>
      </c>
      <c r="E14" s="83">
        <v>225</v>
      </c>
      <c r="F14" s="83">
        <v>75</v>
      </c>
      <c r="G14" s="83">
        <v>0</v>
      </c>
      <c r="H14" s="83">
        <v>0</v>
      </c>
      <c r="I14" s="83">
        <v>0</v>
      </c>
      <c r="J14" s="83">
        <v>0</v>
      </c>
    </row>
    <row r="15" spans="1:10" x14ac:dyDescent="0.2">
      <c r="A15" s="92" t="s">
        <v>96</v>
      </c>
      <c r="B15" s="93">
        <v>3</v>
      </c>
      <c r="C15" s="83">
        <v>2</v>
      </c>
      <c r="D15" s="83">
        <v>1</v>
      </c>
      <c r="E15" s="83">
        <v>225</v>
      </c>
      <c r="F15" s="83">
        <v>75</v>
      </c>
      <c r="G15" s="83">
        <v>0</v>
      </c>
      <c r="H15" s="83">
        <v>1</v>
      </c>
      <c r="I15" s="83">
        <v>0</v>
      </c>
      <c r="J15" s="83">
        <v>0</v>
      </c>
    </row>
    <row r="16" spans="1:10" x14ac:dyDescent="0.2">
      <c r="A16" s="92" t="s">
        <v>114</v>
      </c>
      <c r="B16" s="93">
        <v>3</v>
      </c>
      <c r="C16" s="83">
        <v>2</v>
      </c>
      <c r="D16" s="83">
        <v>1</v>
      </c>
      <c r="E16" s="83">
        <v>215</v>
      </c>
      <c r="F16" s="83" t="s">
        <v>32</v>
      </c>
      <c r="G16" s="83">
        <v>0</v>
      </c>
      <c r="H16" s="83">
        <v>0</v>
      </c>
      <c r="I16" s="83">
        <v>0</v>
      </c>
      <c r="J16" s="83">
        <v>0</v>
      </c>
    </row>
    <row r="17" spans="1:10" x14ac:dyDescent="0.2">
      <c r="A17" s="92" t="s">
        <v>76</v>
      </c>
      <c r="B17" s="93">
        <v>2</v>
      </c>
      <c r="C17" s="83">
        <v>2</v>
      </c>
      <c r="D17" s="83">
        <v>0</v>
      </c>
      <c r="E17" s="83">
        <v>165</v>
      </c>
      <c r="F17" s="83" t="s">
        <v>55</v>
      </c>
      <c r="G17" s="83">
        <v>0</v>
      </c>
      <c r="H17" s="83">
        <v>0</v>
      </c>
      <c r="I17" s="83">
        <v>1</v>
      </c>
      <c r="J17" s="83">
        <v>0</v>
      </c>
    </row>
    <row r="18" spans="1:10" x14ac:dyDescent="0.2">
      <c r="A18" s="92" t="s">
        <v>100</v>
      </c>
      <c r="B18" s="93">
        <v>2</v>
      </c>
      <c r="C18" s="83">
        <v>1</v>
      </c>
      <c r="D18" s="83">
        <v>1</v>
      </c>
      <c r="E18" s="83">
        <v>135</v>
      </c>
      <c r="F18" s="83" t="s">
        <v>52</v>
      </c>
      <c r="G18" s="83">
        <v>0</v>
      </c>
      <c r="H18" s="83">
        <v>0</v>
      </c>
      <c r="I18" s="83">
        <v>0</v>
      </c>
      <c r="J18" s="83">
        <v>0</v>
      </c>
    </row>
    <row r="19" spans="1:10" x14ac:dyDescent="0.2">
      <c r="A19" s="92" t="s">
        <v>53</v>
      </c>
      <c r="B19" s="93">
        <v>2</v>
      </c>
      <c r="C19" s="83">
        <v>1</v>
      </c>
      <c r="D19" s="83">
        <v>1</v>
      </c>
      <c r="E19" s="83">
        <v>135</v>
      </c>
      <c r="F19" s="83" t="s">
        <v>52</v>
      </c>
      <c r="G19" s="83">
        <v>0</v>
      </c>
      <c r="H19" s="83">
        <v>0</v>
      </c>
      <c r="I19" s="83">
        <v>0</v>
      </c>
      <c r="J19" s="83">
        <v>0</v>
      </c>
    </row>
    <row r="20" spans="1:10" x14ac:dyDescent="0.2">
      <c r="A20" s="92" t="s">
        <v>99</v>
      </c>
      <c r="B20" s="93">
        <v>1</v>
      </c>
      <c r="C20" s="83">
        <v>1</v>
      </c>
      <c r="D20" s="83">
        <v>0</v>
      </c>
      <c r="E20" s="83">
        <v>90</v>
      </c>
      <c r="F20" s="83">
        <v>90</v>
      </c>
      <c r="G20" s="83">
        <v>0</v>
      </c>
      <c r="H20" s="83">
        <v>0</v>
      </c>
      <c r="I20" s="83">
        <v>0</v>
      </c>
      <c r="J20" s="83">
        <v>0</v>
      </c>
    </row>
    <row r="21" spans="1:10" x14ac:dyDescent="0.2">
      <c r="A21" s="92" t="s">
        <v>16</v>
      </c>
      <c r="B21" s="93">
        <v>1</v>
      </c>
      <c r="C21" s="83">
        <v>1</v>
      </c>
      <c r="D21" s="83">
        <v>0</v>
      </c>
      <c r="E21" s="83">
        <v>85</v>
      </c>
      <c r="F21" s="83">
        <v>85</v>
      </c>
      <c r="G21" s="83">
        <v>0</v>
      </c>
      <c r="H21" s="83">
        <v>0</v>
      </c>
      <c r="I21" s="83">
        <v>1</v>
      </c>
      <c r="J21" s="83">
        <v>0</v>
      </c>
    </row>
    <row r="22" spans="1:10" x14ac:dyDescent="0.2">
      <c r="A22" s="92" t="s">
        <v>125</v>
      </c>
      <c r="B22" s="93">
        <v>1</v>
      </c>
      <c r="C22" s="83">
        <v>1</v>
      </c>
      <c r="D22" s="83">
        <v>0</v>
      </c>
      <c r="E22" s="83">
        <v>70</v>
      </c>
      <c r="F22" s="83">
        <v>70</v>
      </c>
      <c r="G22" s="83">
        <v>1</v>
      </c>
      <c r="H22" s="83">
        <v>0</v>
      </c>
      <c r="I22" s="83">
        <v>0</v>
      </c>
      <c r="J22" s="83">
        <v>0</v>
      </c>
    </row>
    <row r="23" spans="1:10" x14ac:dyDescent="0.2">
      <c r="A23" s="92" t="s">
        <v>20</v>
      </c>
      <c r="B23" s="93">
        <v>1</v>
      </c>
      <c r="C23" s="83">
        <v>1</v>
      </c>
      <c r="D23" s="83">
        <v>0</v>
      </c>
      <c r="E23" s="83">
        <v>55</v>
      </c>
      <c r="F23" s="83">
        <v>55</v>
      </c>
      <c r="G23" s="83">
        <v>0</v>
      </c>
      <c r="H23" s="83">
        <v>0</v>
      </c>
      <c r="I23" s="83">
        <v>0</v>
      </c>
      <c r="J23" s="83">
        <v>0</v>
      </c>
    </row>
    <row r="24" spans="1:10" x14ac:dyDescent="0.2">
      <c r="A24" s="92" t="s">
        <v>105</v>
      </c>
      <c r="B24" s="93">
        <v>1</v>
      </c>
      <c r="C24" s="83">
        <v>1</v>
      </c>
      <c r="D24" s="83">
        <v>0</v>
      </c>
      <c r="E24" s="83">
        <v>45</v>
      </c>
      <c r="F24" s="83">
        <v>45</v>
      </c>
      <c r="G24" s="83">
        <v>0</v>
      </c>
      <c r="H24" s="83">
        <v>0</v>
      </c>
      <c r="I24" s="83">
        <v>0</v>
      </c>
      <c r="J24" s="83">
        <v>0</v>
      </c>
    </row>
  </sheetData>
  <autoFilter ref="A1:J1" xr:uid="{00000000-0001-0000-0200-000000000000}"/>
  <sortState xmlns:xlrd2="http://schemas.microsoft.com/office/spreadsheetml/2017/richdata2" ref="A2:J24">
    <sortCondition descending="1" ref="B2:B24"/>
    <sortCondition descending="1" ref="E2:E24"/>
  </sortState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</sheetPr>
  <dimension ref="A1:J25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92" t="s">
        <v>111</v>
      </c>
      <c r="B2" s="94">
        <v>12</v>
      </c>
      <c r="C2" s="95">
        <v>12</v>
      </c>
      <c r="D2" s="95">
        <v>0</v>
      </c>
      <c r="E2" s="95">
        <v>1080</v>
      </c>
      <c r="F2" s="95">
        <v>90</v>
      </c>
      <c r="G2" s="95">
        <v>0</v>
      </c>
      <c r="H2" s="95">
        <v>0</v>
      </c>
      <c r="I2" s="95">
        <v>1</v>
      </c>
      <c r="J2" s="95">
        <v>0</v>
      </c>
    </row>
    <row r="3" spans="1:10" x14ac:dyDescent="0.2">
      <c r="A3" s="92" t="s">
        <v>95</v>
      </c>
      <c r="B3" s="94">
        <v>11</v>
      </c>
      <c r="C3" s="95">
        <v>10</v>
      </c>
      <c r="D3" s="95">
        <v>1</v>
      </c>
      <c r="E3" s="95">
        <v>780</v>
      </c>
      <c r="F3" s="95">
        <v>71</v>
      </c>
      <c r="G3" s="95">
        <v>0</v>
      </c>
      <c r="H3" s="95">
        <v>3</v>
      </c>
      <c r="I3" s="95">
        <v>0</v>
      </c>
      <c r="J3" s="95">
        <v>0</v>
      </c>
    </row>
    <row r="4" spans="1:10" x14ac:dyDescent="0.2">
      <c r="A4" s="92" t="s">
        <v>96</v>
      </c>
      <c r="B4" s="94">
        <v>11</v>
      </c>
      <c r="C4" s="95">
        <v>9</v>
      </c>
      <c r="D4" s="95">
        <v>2</v>
      </c>
      <c r="E4" s="95">
        <v>760</v>
      </c>
      <c r="F4" s="95">
        <v>69</v>
      </c>
      <c r="G4" s="95">
        <v>0</v>
      </c>
      <c r="H4" s="95">
        <v>1</v>
      </c>
      <c r="I4" s="95">
        <v>0</v>
      </c>
      <c r="J4" s="95">
        <v>0</v>
      </c>
    </row>
    <row r="5" spans="1:10" x14ac:dyDescent="0.2">
      <c r="A5" s="92" t="s">
        <v>18</v>
      </c>
      <c r="B5" s="94">
        <v>10</v>
      </c>
      <c r="C5" s="95">
        <v>10</v>
      </c>
      <c r="D5" s="95">
        <v>0</v>
      </c>
      <c r="E5" s="95">
        <v>880</v>
      </c>
      <c r="F5" s="95">
        <v>88</v>
      </c>
      <c r="G5" s="95">
        <v>6</v>
      </c>
      <c r="H5" s="95">
        <v>4</v>
      </c>
      <c r="I5" s="95">
        <v>3</v>
      </c>
      <c r="J5" s="95">
        <v>0</v>
      </c>
    </row>
    <row r="6" spans="1:10" x14ac:dyDescent="0.2">
      <c r="A6" s="92" t="s">
        <v>20</v>
      </c>
      <c r="B6" s="94">
        <v>10</v>
      </c>
      <c r="C6" s="95">
        <v>9</v>
      </c>
      <c r="D6" s="95">
        <v>1</v>
      </c>
      <c r="E6" s="95">
        <v>855</v>
      </c>
      <c r="F6" s="95">
        <v>85.5</v>
      </c>
      <c r="G6" s="95">
        <v>6</v>
      </c>
      <c r="H6" s="95">
        <v>1</v>
      </c>
      <c r="I6" s="95">
        <v>3</v>
      </c>
      <c r="J6" s="95">
        <v>0</v>
      </c>
    </row>
    <row r="7" spans="1:10" x14ac:dyDescent="0.2">
      <c r="A7" s="92" t="s">
        <v>169</v>
      </c>
      <c r="B7" s="94">
        <v>10</v>
      </c>
      <c r="C7" s="95">
        <v>8</v>
      </c>
      <c r="D7" s="95">
        <v>2</v>
      </c>
      <c r="E7" s="95">
        <v>615</v>
      </c>
      <c r="F7" s="95">
        <v>61.5</v>
      </c>
      <c r="G7" s="95">
        <v>0</v>
      </c>
      <c r="H7" s="95">
        <v>0</v>
      </c>
      <c r="I7" s="95">
        <v>1</v>
      </c>
      <c r="J7" s="95">
        <v>0</v>
      </c>
    </row>
    <row r="8" spans="1:10" x14ac:dyDescent="0.2">
      <c r="A8" s="92" t="s">
        <v>97</v>
      </c>
      <c r="B8" s="94">
        <v>9</v>
      </c>
      <c r="C8" s="95">
        <v>9</v>
      </c>
      <c r="D8" s="95">
        <v>0</v>
      </c>
      <c r="E8" s="95">
        <v>910</v>
      </c>
      <c r="F8" s="95">
        <v>101</v>
      </c>
      <c r="G8" s="95">
        <v>0</v>
      </c>
      <c r="H8" s="95">
        <v>0</v>
      </c>
      <c r="I8" s="95">
        <v>1</v>
      </c>
      <c r="J8" s="95">
        <v>0</v>
      </c>
    </row>
    <row r="9" spans="1:10" x14ac:dyDescent="0.2">
      <c r="A9" s="92" t="s">
        <v>76</v>
      </c>
      <c r="B9" s="94">
        <v>9</v>
      </c>
      <c r="C9" s="95">
        <v>6</v>
      </c>
      <c r="D9" s="95">
        <v>3</v>
      </c>
      <c r="E9" s="95">
        <v>670</v>
      </c>
      <c r="F9" s="95">
        <v>74.5</v>
      </c>
      <c r="G9" s="95">
        <v>1</v>
      </c>
      <c r="H9" s="95">
        <v>1</v>
      </c>
      <c r="I9" s="95">
        <v>3</v>
      </c>
      <c r="J9" s="95">
        <v>0</v>
      </c>
    </row>
    <row r="10" spans="1:10" x14ac:dyDescent="0.2">
      <c r="A10" s="92" t="s">
        <v>98</v>
      </c>
      <c r="B10" s="94">
        <v>9</v>
      </c>
      <c r="C10" s="95">
        <v>8</v>
      </c>
      <c r="D10" s="95">
        <v>1</v>
      </c>
      <c r="E10" s="95">
        <v>660</v>
      </c>
      <c r="F10" s="95">
        <v>73.5</v>
      </c>
      <c r="G10" s="95">
        <v>1</v>
      </c>
      <c r="H10" s="95">
        <v>0</v>
      </c>
      <c r="I10" s="95">
        <v>1</v>
      </c>
      <c r="J10" s="95">
        <v>0</v>
      </c>
    </row>
    <row r="11" spans="1:10" x14ac:dyDescent="0.2">
      <c r="A11" s="92" t="s">
        <v>99</v>
      </c>
      <c r="B11" s="94">
        <v>9</v>
      </c>
      <c r="C11" s="95">
        <v>7</v>
      </c>
      <c r="D11" s="95">
        <v>2</v>
      </c>
      <c r="E11" s="95">
        <v>655</v>
      </c>
      <c r="F11" s="95">
        <v>73</v>
      </c>
      <c r="G11" s="95">
        <v>1</v>
      </c>
      <c r="H11" s="95">
        <v>1</v>
      </c>
      <c r="I11" s="95">
        <v>1</v>
      </c>
      <c r="J11" s="95">
        <v>0</v>
      </c>
    </row>
    <row r="12" spans="1:10" x14ac:dyDescent="0.2">
      <c r="A12" s="92" t="s">
        <v>100</v>
      </c>
      <c r="B12" s="94">
        <v>8</v>
      </c>
      <c r="C12" s="95">
        <v>8</v>
      </c>
      <c r="D12" s="95">
        <v>0</v>
      </c>
      <c r="E12" s="95">
        <v>720</v>
      </c>
      <c r="F12" s="95">
        <v>90</v>
      </c>
      <c r="G12" s="95">
        <v>0</v>
      </c>
      <c r="H12" s="95">
        <v>1</v>
      </c>
      <c r="I12" s="95">
        <v>1</v>
      </c>
      <c r="J12" s="95">
        <v>0</v>
      </c>
    </row>
    <row r="13" spans="1:10" x14ac:dyDescent="0.2">
      <c r="A13" s="92" t="s">
        <v>101</v>
      </c>
      <c r="B13" s="94">
        <v>8</v>
      </c>
      <c r="C13" s="95">
        <v>7</v>
      </c>
      <c r="D13" s="95">
        <v>1</v>
      </c>
      <c r="E13" s="95">
        <v>650</v>
      </c>
      <c r="F13" s="95">
        <v>81.5</v>
      </c>
      <c r="G13" s="95">
        <v>0</v>
      </c>
      <c r="H13" s="95">
        <v>1</v>
      </c>
      <c r="I13" s="95">
        <v>0</v>
      </c>
      <c r="J13" s="95">
        <v>0</v>
      </c>
    </row>
    <row r="14" spans="1:10" x14ac:dyDescent="0.2">
      <c r="A14" s="92" t="s">
        <v>102</v>
      </c>
      <c r="B14" s="94">
        <v>8</v>
      </c>
      <c r="C14" s="95">
        <v>6</v>
      </c>
      <c r="D14" s="95">
        <v>2</v>
      </c>
      <c r="E14" s="95">
        <v>610</v>
      </c>
      <c r="F14" s="95">
        <v>76.5</v>
      </c>
      <c r="G14" s="95">
        <v>3</v>
      </c>
      <c r="H14" s="95">
        <v>2</v>
      </c>
      <c r="I14" s="95">
        <v>0</v>
      </c>
      <c r="J14" s="95">
        <v>0</v>
      </c>
    </row>
    <row r="15" spans="1:10" x14ac:dyDescent="0.2">
      <c r="A15" s="92" t="s">
        <v>53</v>
      </c>
      <c r="B15" s="94">
        <v>8</v>
      </c>
      <c r="C15" s="95">
        <v>8</v>
      </c>
      <c r="D15" s="95">
        <v>0</v>
      </c>
      <c r="E15" s="95">
        <v>595</v>
      </c>
      <c r="F15" s="95">
        <v>74.5</v>
      </c>
      <c r="G15" s="95">
        <v>7</v>
      </c>
      <c r="H15" s="95">
        <v>0</v>
      </c>
      <c r="I15" s="95">
        <v>0</v>
      </c>
      <c r="J15" s="95">
        <v>0</v>
      </c>
    </row>
    <row r="16" spans="1:10" x14ac:dyDescent="0.2">
      <c r="A16" s="92" t="s">
        <v>48</v>
      </c>
      <c r="B16" s="94">
        <v>8</v>
      </c>
      <c r="C16" s="95">
        <v>3</v>
      </c>
      <c r="D16" s="95">
        <v>5</v>
      </c>
      <c r="E16" s="95">
        <v>375</v>
      </c>
      <c r="F16" s="95">
        <v>47</v>
      </c>
      <c r="G16" s="95">
        <v>0</v>
      </c>
      <c r="H16" s="95">
        <v>0</v>
      </c>
      <c r="I16" s="95">
        <v>1</v>
      </c>
      <c r="J16" s="95">
        <v>0</v>
      </c>
    </row>
    <row r="17" spans="1:10" x14ac:dyDescent="0.2">
      <c r="A17" s="92" t="s">
        <v>12</v>
      </c>
      <c r="B17" s="94">
        <v>7</v>
      </c>
      <c r="C17" s="95">
        <v>6</v>
      </c>
      <c r="D17" s="95">
        <v>1</v>
      </c>
      <c r="E17" s="95">
        <v>540</v>
      </c>
      <c r="F17" s="95">
        <v>77</v>
      </c>
      <c r="G17" s="95">
        <v>1</v>
      </c>
      <c r="H17" s="95">
        <v>1</v>
      </c>
      <c r="I17" s="95">
        <v>0</v>
      </c>
      <c r="J17" s="95">
        <v>0</v>
      </c>
    </row>
    <row r="18" spans="1:10" x14ac:dyDescent="0.2">
      <c r="A18" s="92" t="s">
        <v>36</v>
      </c>
      <c r="B18" s="94">
        <v>6</v>
      </c>
      <c r="C18" s="95">
        <v>6</v>
      </c>
      <c r="D18" s="95">
        <v>0</v>
      </c>
      <c r="E18" s="95">
        <v>465</v>
      </c>
      <c r="F18" s="95">
        <v>77.5</v>
      </c>
      <c r="G18" s="95">
        <v>2</v>
      </c>
      <c r="H18" s="95">
        <v>1</v>
      </c>
      <c r="I18" s="95">
        <v>0</v>
      </c>
      <c r="J18" s="95">
        <v>0</v>
      </c>
    </row>
    <row r="19" spans="1:10" x14ac:dyDescent="0.2">
      <c r="A19" s="92" t="s">
        <v>21</v>
      </c>
      <c r="B19" s="94">
        <v>5</v>
      </c>
      <c r="C19" s="95">
        <v>4</v>
      </c>
      <c r="D19" s="95">
        <v>1</v>
      </c>
      <c r="E19" s="95">
        <v>240</v>
      </c>
      <c r="F19" s="95">
        <v>48</v>
      </c>
      <c r="G19" s="95">
        <v>0</v>
      </c>
      <c r="H19" s="95">
        <v>0</v>
      </c>
      <c r="I19" s="95">
        <v>0</v>
      </c>
      <c r="J19" s="95">
        <v>0</v>
      </c>
    </row>
    <row r="20" spans="1:10" x14ac:dyDescent="0.2">
      <c r="A20" s="92" t="s">
        <v>103</v>
      </c>
      <c r="B20" s="94">
        <v>5</v>
      </c>
      <c r="C20" s="95">
        <v>1</v>
      </c>
      <c r="D20" s="95">
        <v>4</v>
      </c>
      <c r="E20" s="95">
        <v>180</v>
      </c>
      <c r="F20" s="95">
        <v>36</v>
      </c>
      <c r="G20" s="95">
        <v>0</v>
      </c>
      <c r="H20" s="95">
        <v>0</v>
      </c>
      <c r="I20" s="95">
        <v>0</v>
      </c>
      <c r="J20" s="95">
        <v>0</v>
      </c>
    </row>
    <row r="21" spans="1:10" x14ac:dyDescent="0.2">
      <c r="A21" s="92" t="s">
        <v>16</v>
      </c>
      <c r="B21" s="94">
        <v>5</v>
      </c>
      <c r="C21" s="95">
        <v>1</v>
      </c>
      <c r="D21" s="95">
        <v>4</v>
      </c>
      <c r="E21" s="95">
        <v>165</v>
      </c>
      <c r="F21" s="95">
        <v>33</v>
      </c>
      <c r="G21" s="95">
        <v>0</v>
      </c>
      <c r="H21" s="95">
        <v>0</v>
      </c>
      <c r="I21" s="95">
        <v>0</v>
      </c>
      <c r="J21" s="95">
        <v>0</v>
      </c>
    </row>
    <row r="22" spans="1:10" x14ac:dyDescent="0.2">
      <c r="A22" s="92" t="s">
        <v>104</v>
      </c>
      <c r="B22" s="94">
        <v>4</v>
      </c>
      <c r="C22" s="95">
        <v>4</v>
      </c>
      <c r="D22" s="95">
        <v>0</v>
      </c>
      <c r="E22" s="95">
        <v>360</v>
      </c>
      <c r="F22" s="95">
        <v>90</v>
      </c>
      <c r="G22" s="95">
        <v>0</v>
      </c>
      <c r="H22" s="95">
        <v>0</v>
      </c>
      <c r="I22" s="95">
        <v>0</v>
      </c>
      <c r="J22" s="95">
        <v>0</v>
      </c>
    </row>
    <row r="23" spans="1:10" x14ac:dyDescent="0.2">
      <c r="A23" s="92" t="s">
        <v>105</v>
      </c>
      <c r="B23" s="94">
        <v>3</v>
      </c>
      <c r="C23" s="95">
        <v>1</v>
      </c>
      <c r="D23" s="95">
        <v>2</v>
      </c>
      <c r="E23" s="95">
        <v>145</v>
      </c>
      <c r="F23" s="95">
        <v>48.5</v>
      </c>
      <c r="G23" s="95">
        <v>1</v>
      </c>
      <c r="H23" s="95">
        <v>0</v>
      </c>
      <c r="I23" s="95">
        <v>0</v>
      </c>
      <c r="J23" s="95">
        <v>0</v>
      </c>
    </row>
    <row r="24" spans="1:10" x14ac:dyDescent="0.2">
      <c r="A24" s="92" t="s">
        <v>9</v>
      </c>
      <c r="B24" s="94">
        <v>2</v>
      </c>
      <c r="C24" s="95">
        <v>0</v>
      </c>
      <c r="D24" s="95">
        <v>2</v>
      </c>
      <c r="E24" s="95">
        <v>55</v>
      </c>
      <c r="F24" s="95">
        <v>27.5</v>
      </c>
      <c r="G24" s="95">
        <v>0</v>
      </c>
      <c r="H24" s="95">
        <v>0</v>
      </c>
      <c r="I24" s="95">
        <v>0</v>
      </c>
      <c r="J24" s="95">
        <v>0</v>
      </c>
    </row>
    <row r="25" spans="1:10" x14ac:dyDescent="0.2">
      <c r="A25" s="92" t="s">
        <v>66</v>
      </c>
      <c r="B25" s="94">
        <v>0</v>
      </c>
      <c r="C25" s="95">
        <v>0</v>
      </c>
      <c r="D25" s="95">
        <v>0</v>
      </c>
      <c r="E25" s="95">
        <v>0</v>
      </c>
      <c r="F25" s="95">
        <v>0</v>
      </c>
      <c r="G25" s="95">
        <v>0</v>
      </c>
      <c r="H25" s="95">
        <v>0</v>
      </c>
      <c r="I25" s="95">
        <v>0</v>
      </c>
      <c r="J25" s="95">
        <v>0</v>
      </c>
    </row>
  </sheetData>
  <autoFilter ref="A1:J1" xr:uid="{00000000-0001-0000-0300-000000000000}"/>
  <sortState xmlns:xlrd2="http://schemas.microsoft.com/office/spreadsheetml/2017/richdata2" ref="A2:J25">
    <sortCondition descending="1" ref="B2:B25"/>
    <sortCondition descending="1" ref="E2:E25"/>
  </sortState>
  <pageMargins left="0.7" right="0.7" top="0.75" bottom="0.75" header="0.3" footer="0.3"/>
  <pageSetup paperSize="9" orientation="portrait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4.9989318521683403E-2"/>
  </sheetPr>
  <dimension ref="A1:J26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80" t="s">
        <v>18</v>
      </c>
      <c r="B2" s="93">
        <v>18</v>
      </c>
      <c r="C2" s="83">
        <v>18</v>
      </c>
      <c r="D2" s="83">
        <v>0</v>
      </c>
      <c r="E2" s="83">
        <v>1570</v>
      </c>
      <c r="F2" s="83">
        <v>87</v>
      </c>
      <c r="G2" s="83">
        <v>13</v>
      </c>
      <c r="H2" s="83">
        <v>16</v>
      </c>
      <c r="I2" s="83">
        <v>2</v>
      </c>
      <c r="J2" s="83">
        <v>1</v>
      </c>
    </row>
    <row r="3" spans="1:10" x14ac:dyDescent="0.2">
      <c r="A3" s="80" t="s">
        <v>100</v>
      </c>
      <c r="B3" s="93">
        <v>17</v>
      </c>
      <c r="C3" s="83">
        <v>17</v>
      </c>
      <c r="D3" s="83">
        <v>0</v>
      </c>
      <c r="E3" s="83">
        <v>1530</v>
      </c>
      <c r="F3" s="83">
        <v>90</v>
      </c>
      <c r="G3" s="83">
        <v>0</v>
      </c>
      <c r="H3" s="83">
        <v>0</v>
      </c>
      <c r="I3" s="83">
        <v>2</v>
      </c>
      <c r="J3" s="83">
        <v>0</v>
      </c>
    </row>
    <row r="4" spans="1:10" x14ac:dyDescent="0.2">
      <c r="A4" s="80" t="s">
        <v>169</v>
      </c>
      <c r="B4" s="93">
        <v>17</v>
      </c>
      <c r="C4" s="83">
        <v>17</v>
      </c>
      <c r="D4" s="83">
        <v>0</v>
      </c>
      <c r="E4" s="83">
        <v>1470</v>
      </c>
      <c r="F4" s="83" t="s">
        <v>27</v>
      </c>
      <c r="G4" s="83">
        <v>2</v>
      </c>
      <c r="H4" s="83">
        <v>3</v>
      </c>
      <c r="I4" s="83">
        <v>0</v>
      </c>
      <c r="J4" s="83">
        <v>0</v>
      </c>
    </row>
    <row r="5" spans="1:10" x14ac:dyDescent="0.2">
      <c r="A5" s="80" t="s">
        <v>53</v>
      </c>
      <c r="B5" s="93">
        <v>16</v>
      </c>
      <c r="C5" s="83">
        <v>14</v>
      </c>
      <c r="D5" s="83">
        <v>2</v>
      </c>
      <c r="E5" s="83">
        <v>1185</v>
      </c>
      <c r="F5" s="83">
        <v>74</v>
      </c>
      <c r="G5" s="83">
        <v>8</v>
      </c>
      <c r="H5" s="83">
        <v>1</v>
      </c>
      <c r="I5" s="83">
        <v>0</v>
      </c>
      <c r="J5" s="83">
        <v>0</v>
      </c>
    </row>
    <row r="6" spans="1:10" x14ac:dyDescent="0.2">
      <c r="A6" s="80" t="s">
        <v>36</v>
      </c>
      <c r="B6" s="93">
        <v>15</v>
      </c>
      <c r="C6" s="83">
        <v>14</v>
      </c>
      <c r="D6" s="83">
        <v>1</v>
      </c>
      <c r="E6" s="83">
        <v>1170</v>
      </c>
      <c r="F6" s="83">
        <v>78</v>
      </c>
      <c r="G6" s="83">
        <v>5</v>
      </c>
      <c r="H6" s="83">
        <v>5</v>
      </c>
      <c r="I6" s="83">
        <v>3</v>
      </c>
      <c r="J6" s="83">
        <v>0</v>
      </c>
    </row>
    <row r="7" spans="1:10" x14ac:dyDescent="0.2">
      <c r="A7" s="80" t="s">
        <v>66</v>
      </c>
      <c r="B7" s="93">
        <v>15</v>
      </c>
      <c r="C7" s="83">
        <v>8</v>
      </c>
      <c r="D7" s="83">
        <v>7</v>
      </c>
      <c r="E7" s="83">
        <v>855</v>
      </c>
      <c r="F7" s="83">
        <v>57</v>
      </c>
      <c r="G7" s="83">
        <v>0</v>
      </c>
      <c r="H7" s="83">
        <v>0</v>
      </c>
      <c r="I7" s="83">
        <v>1</v>
      </c>
      <c r="J7" s="83">
        <v>0</v>
      </c>
    </row>
    <row r="8" spans="1:10" x14ac:dyDescent="0.2">
      <c r="A8" s="80" t="s">
        <v>12</v>
      </c>
      <c r="B8" s="93">
        <v>14</v>
      </c>
      <c r="C8" s="83">
        <v>13</v>
      </c>
      <c r="D8" s="83">
        <v>1</v>
      </c>
      <c r="E8" s="83">
        <v>1195</v>
      </c>
      <c r="F8" s="83" t="s">
        <v>22</v>
      </c>
      <c r="G8" s="83">
        <v>1</v>
      </c>
      <c r="H8" s="83">
        <v>1</v>
      </c>
      <c r="I8" s="83">
        <v>1</v>
      </c>
      <c r="J8" s="83">
        <v>0</v>
      </c>
    </row>
    <row r="9" spans="1:10" x14ac:dyDescent="0.2">
      <c r="A9" s="80" t="s">
        <v>96</v>
      </c>
      <c r="B9" s="93">
        <v>14</v>
      </c>
      <c r="C9" s="83">
        <v>10</v>
      </c>
      <c r="D9" s="83">
        <v>4</v>
      </c>
      <c r="E9" s="83">
        <v>965</v>
      </c>
      <c r="F9" s="83">
        <v>69</v>
      </c>
      <c r="G9" s="83">
        <v>1</v>
      </c>
      <c r="H9" s="83">
        <v>1</v>
      </c>
      <c r="I9" s="83">
        <v>1</v>
      </c>
      <c r="J9" s="83">
        <v>0</v>
      </c>
    </row>
    <row r="10" spans="1:10" x14ac:dyDescent="0.2">
      <c r="A10" s="80" t="s">
        <v>101</v>
      </c>
      <c r="B10" s="93">
        <v>12</v>
      </c>
      <c r="C10" s="83">
        <v>9</v>
      </c>
      <c r="D10" s="83">
        <v>3</v>
      </c>
      <c r="E10" s="83">
        <v>910</v>
      </c>
      <c r="F10" s="83">
        <v>76</v>
      </c>
      <c r="G10" s="83">
        <v>0</v>
      </c>
      <c r="H10" s="83">
        <v>0</v>
      </c>
      <c r="I10" s="83">
        <v>2</v>
      </c>
      <c r="J10" s="83">
        <v>0</v>
      </c>
    </row>
    <row r="11" spans="1:10" x14ac:dyDescent="0.2">
      <c r="A11" s="80" t="s">
        <v>76</v>
      </c>
      <c r="B11" s="93">
        <v>12</v>
      </c>
      <c r="C11" s="83">
        <v>9</v>
      </c>
      <c r="D11" s="83">
        <v>3</v>
      </c>
      <c r="E11" s="83">
        <v>780</v>
      </c>
      <c r="F11" s="83">
        <v>65</v>
      </c>
      <c r="G11" s="83">
        <v>3</v>
      </c>
      <c r="H11" s="83">
        <v>1</v>
      </c>
      <c r="I11" s="83">
        <v>0</v>
      </c>
      <c r="J11" s="83">
        <v>0</v>
      </c>
    </row>
    <row r="12" spans="1:10" x14ac:dyDescent="0.2">
      <c r="A12" s="80" t="s">
        <v>97</v>
      </c>
      <c r="B12" s="93">
        <v>11</v>
      </c>
      <c r="C12" s="83">
        <v>11</v>
      </c>
      <c r="D12" s="83">
        <v>0</v>
      </c>
      <c r="E12" s="83">
        <v>990</v>
      </c>
      <c r="F12" s="83">
        <v>90</v>
      </c>
      <c r="G12" s="83">
        <v>0</v>
      </c>
      <c r="H12" s="83">
        <v>0</v>
      </c>
      <c r="I12" s="83">
        <v>0</v>
      </c>
      <c r="J12" s="83">
        <v>0</v>
      </c>
    </row>
    <row r="13" spans="1:10" x14ac:dyDescent="0.2">
      <c r="A13" s="80" t="s">
        <v>105</v>
      </c>
      <c r="B13" s="93">
        <v>11</v>
      </c>
      <c r="C13" s="83">
        <v>9</v>
      </c>
      <c r="D13" s="83">
        <v>2</v>
      </c>
      <c r="E13" s="83">
        <v>800</v>
      </c>
      <c r="F13" s="83" t="s">
        <v>24</v>
      </c>
      <c r="G13" s="83">
        <v>8</v>
      </c>
      <c r="H13" s="83">
        <v>3</v>
      </c>
      <c r="I13" s="83">
        <v>1</v>
      </c>
      <c r="J13" s="83">
        <v>0</v>
      </c>
    </row>
    <row r="14" spans="1:10" x14ac:dyDescent="0.2">
      <c r="A14" s="80" t="s">
        <v>111</v>
      </c>
      <c r="B14" s="93">
        <v>11</v>
      </c>
      <c r="C14" s="83">
        <v>7</v>
      </c>
      <c r="D14" s="83">
        <v>4</v>
      </c>
      <c r="E14" s="83">
        <v>680</v>
      </c>
      <c r="F14" s="83">
        <v>62</v>
      </c>
      <c r="G14" s="83">
        <v>0</v>
      </c>
      <c r="H14" s="83">
        <v>1</v>
      </c>
      <c r="I14" s="83">
        <v>0</v>
      </c>
      <c r="J14" s="83">
        <v>0</v>
      </c>
    </row>
    <row r="15" spans="1:10" x14ac:dyDescent="0.2">
      <c r="A15" s="80" t="s">
        <v>9</v>
      </c>
      <c r="B15" s="93">
        <v>11</v>
      </c>
      <c r="C15" s="83">
        <v>7</v>
      </c>
      <c r="D15" s="83">
        <v>4</v>
      </c>
      <c r="E15" s="83">
        <v>600</v>
      </c>
      <c r="F15" s="83" t="s">
        <v>77</v>
      </c>
      <c r="G15" s="83">
        <v>0</v>
      </c>
      <c r="H15" s="83">
        <v>0</v>
      </c>
      <c r="I15" s="83">
        <v>3</v>
      </c>
      <c r="J15" s="83">
        <v>0</v>
      </c>
    </row>
    <row r="16" spans="1:10" x14ac:dyDescent="0.2">
      <c r="A16" s="80" t="s">
        <v>20</v>
      </c>
      <c r="B16" s="93">
        <v>10</v>
      </c>
      <c r="C16" s="83">
        <v>10</v>
      </c>
      <c r="D16" s="83">
        <v>0</v>
      </c>
      <c r="E16" s="83">
        <v>885</v>
      </c>
      <c r="F16" s="83" t="s">
        <v>35</v>
      </c>
      <c r="G16" s="83">
        <v>3</v>
      </c>
      <c r="H16" s="83">
        <v>1</v>
      </c>
      <c r="I16" s="83">
        <v>3</v>
      </c>
      <c r="J16" s="83">
        <v>0</v>
      </c>
    </row>
    <row r="17" spans="1:10" x14ac:dyDescent="0.2">
      <c r="A17" s="80" t="s">
        <v>16</v>
      </c>
      <c r="B17" s="93">
        <v>10</v>
      </c>
      <c r="C17" s="83">
        <v>7</v>
      </c>
      <c r="D17" s="83">
        <v>3</v>
      </c>
      <c r="E17" s="83">
        <v>680</v>
      </c>
      <c r="F17" s="83">
        <v>68</v>
      </c>
      <c r="G17" s="83">
        <v>2</v>
      </c>
      <c r="H17" s="83">
        <v>2</v>
      </c>
      <c r="I17" s="83">
        <v>0</v>
      </c>
      <c r="J17" s="83">
        <v>0</v>
      </c>
    </row>
    <row r="18" spans="1:10" x14ac:dyDescent="0.2">
      <c r="A18" s="80" t="s">
        <v>114</v>
      </c>
      <c r="B18" s="93">
        <v>10</v>
      </c>
      <c r="C18" s="83">
        <v>8</v>
      </c>
      <c r="D18" s="83">
        <v>2</v>
      </c>
      <c r="E18" s="83">
        <v>670</v>
      </c>
      <c r="F18" s="83">
        <v>67</v>
      </c>
      <c r="G18" s="83">
        <v>4</v>
      </c>
      <c r="H18" s="83">
        <v>0</v>
      </c>
      <c r="I18" s="83">
        <v>1</v>
      </c>
      <c r="J18" s="83">
        <v>0</v>
      </c>
    </row>
    <row r="19" spans="1:10" x14ac:dyDescent="0.2">
      <c r="A19" s="80" t="s">
        <v>21</v>
      </c>
      <c r="B19" s="93">
        <v>10</v>
      </c>
      <c r="C19" s="83">
        <v>7</v>
      </c>
      <c r="D19" s="83">
        <v>3</v>
      </c>
      <c r="E19" s="83">
        <v>630</v>
      </c>
      <c r="F19" s="83">
        <v>63</v>
      </c>
      <c r="G19" s="83">
        <v>3</v>
      </c>
      <c r="H19" s="83">
        <v>2</v>
      </c>
      <c r="I19" s="83">
        <v>0</v>
      </c>
      <c r="J19" s="83">
        <v>0</v>
      </c>
    </row>
    <row r="20" spans="1:10" x14ac:dyDescent="0.2">
      <c r="A20" s="80" t="s">
        <v>103</v>
      </c>
      <c r="B20" s="93">
        <v>9</v>
      </c>
      <c r="C20" s="83">
        <v>7</v>
      </c>
      <c r="D20" s="83">
        <v>2</v>
      </c>
      <c r="E20" s="83">
        <v>570</v>
      </c>
      <c r="F20" s="83" t="s">
        <v>81</v>
      </c>
      <c r="G20" s="83">
        <v>3</v>
      </c>
      <c r="H20" s="83">
        <v>1</v>
      </c>
      <c r="I20" s="83">
        <v>0</v>
      </c>
      <c r="J20" s="83">
        <v>0</v>
      </c>
    </row>
    <row r="21" spans="1:10" x14ac:dyDescent="0.2">
      <c r="A21" s="80" t="s">
        <v>104</v>
      </c>
      <c r="B21" s="93">
        <v>8</v>
      </c>
      <c r="C21" s="83">
        <v>8</v>
      </c>
      <c r="D21" s="83">
        <v>0</v>
      </c>
      <c r="E21" s="83">
        <v>720</v>
      </c>
      <c r="F21" s="83">
        <v>90</v>
      </c>
      <c r="G21" s="83">
        <v>0</v>
      </c>
      <c r="H21" s="83">
        <v>0</v>
      </c>
      <c r="I21" s="83">
        <v>0</v>
      </c>
      <c r="J21" s="83">
        <v>0</v>
      </c>
    </row>
    <row r="22" spans="1:10" x14ac:dyDescent="0.2">
      <c r="A22" s="80" t="s">
        <v>112</v>
      </c>
      <c r="B22" s="93">
        <v>7</v>
      </c>
      <c r="C22" s="83">
        <v>3</v>
      </c>
      <c r="D22" s="83">
        <v>4</v>
      </c>
      <c r="E22" s="83">
        <v>265</v>
      </c>
      <c r="F22" s="83">
        <v>38</v>
      </c>
      <c r="G22" s="83">
        <v>2</v>
      </c>
      <c r="H22" s="83">
        <v>0</v>
      </c>
      <c r="I22" s="83">
        <v>0</v>
      </c>
      <c r="J22" s="83">
        <v>0</v>
      </c>
    </row>
    <row r="23" spans="1:10" x14ac:dyDescent="0.2">
      <c r="A23" s="80" t="s">
        <v>166</v>
      </c>
      <c r="B23" s="93">
        <v>5</v>
      </c>
      <c r="C23" s="83">
        <v>4</v>
      </c>
      <c r="D23" s="83">
        <v>1</v>
      </c>
      <c r="E23" s="83">
        <v>290</v>
      </c>
      <c r="F23" s="83">
        <v>58</v>
      </c>
      <c r="G23" s="83">
        <v>2</v>
      </c>
      <c r="H23" s="83">
        <v>0</v>
      </c>
      <c r="I23" s="83">
        <v>0</v>
      </c>
      <c r="J23" s="83">
        <v>0</v>
      </c>
    </row>
    <row r="24" spans="1:10" x14ac:dyDescent="0.2">
      <c r="A24" s="80" t="s">
        <v>115</v>
      </c>
      <c r="B24" s="93">
        <v>5</v>
      </c>
      <c r="C24" s="83">
        <v>2</v>
      </c>
      <c r="D24" s="83">
        <v>3</v>
      </c>
      <c r="E24" s="83">
        <v>290</v>
      </c>
      <c r="F24" s="83">
        <v>58</v>
      </c>
      <c r="G24" s="83">
        <v>0</v>
      </c>
      <c r="H24" s="83">
        <v>0</v>
      </c>
      <c r="I24" s="83">
        <v>0</v>
      </c>
      <c r="J24" s="83">
        <v>0</v>
      </c>
    </row>
    <row r="25" spans="1:10" x14ac:dyDescent="0.2">
      <c r="A25" s="80" t="s">
        <v>15</v>
      </c>
      <c r="B25" s="93">
        <v>5</v>
      </c>
      <c r="C25" s="83">
        <v>1</v>
      </c>
      <c r="D25" s="83">
        <v>4</v>
      </c>
      <c r="E25" s="83">
        <v>135</v>
      </c>
      <c r="F25" s="83">
        <v>27</v>
      </c>
      <c r="G25" s="83">
        <v>0</v>
      </c>
      <c r="H25" s="83">
        <v>0</v>
      </c>
      <c r="I25" s="83">
        <v>0</v>
      </c>
      <c r="J25" s="83">
        <v>0</v>
      </c>
    </row>
    <row r="26" spans="1:10" x14ac:dyDescent="0.2">
      <c r="B26" s="83"/>
      <c r="C26" s="83"/>
      <c r="D26" s="83"/>
      <c r="E26" s="83"/>
      <c r="F26" s="83"/>
      <c r="G26" s="83"/>
      <c r="H26" s="83"/>
      <c r="I26" s="83"/>
      <c r="J26" s="83"/>
    </row>
  </sheetData>
  <autoFilter ref="A1:J1" xr:uid="{00000000-0001-0000-0400-000000000000}"/>
  <sortState xmlns:xlrd2="http://schemas.microsoft.com/office/spreadsheetml/2017/richdata2" ref="A2:J25">
    <sortCondition descending="1" ref="B2:B25"/>
    <sortCondition descending="1" ref="E2:E25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4.9989318521683403E-2"/>
  </sheetPr>
  <dimension ref="A1:J29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92" t="s">
        <v>76</v>
      </c>
      <c r="B2" s="93">
        <v>19</v>
      </c>
      <c r="C2" s="83">
        <v>15</v>
      </c>
      <c r="D2" s="83">
        <v>4</v>
      </c>
      <c r="E2" s="83">
        <v>1410</v>
      </c>
      <c r="F2" s="83">
        <v>74</v>
      </c>
      <c r="G2" s="83">
        <v>1</v>
      </c>
      <c r="H2" s="83">
        <v>1</v>
      </c>
      <c r="I2" s="83">
        <v>3</v>
      </c>
      <c r="J2" s="83">
        <v>0</v>
      </c>
    </row>
    <row r="3" spans="1:10" x14ac:dyDescent="0.2">
      <c r="A3" s="92" t="s">
        <v>16</v>
      </c>
      <c r="B3" s="93">
        <v>19</v>
      </c>
      <c r="C3" s="83">
        <v>13</v>
      </c>
      <c r="D3" s="83">
        <v>6</v>
      </c>
      <c r="E3" s="83">
        <v>1275</v>
      </c>
      <c r="F3" s="83">
        <v>67</v>
      </c>
      <c r="G3" s="83">
        <v>2</v>
      </c>
      <c r="H3" s="83">
        <v>0</v>
      </c>
      <c r="I3" s="83">
        <v>2</v>
      </c>
      <c r="J3" s="83">
        <v>0</v>
      </c>
    </row>
    <row r="4" spans="1:10" x14ac:dyDescent="0.2">
      <c r="A4" s="92" t="s">
        <v>82</v>
      </c>
      <c r="B4" s="93">
        <v>18</v>
      </c>
      <c r="C4" s="83">
        <v>15</v>
      </c>
      <c r="D4" s="83">
        <v>3</v>
      </c>
      <c r="E4" s="83">
        <v>1385</v>
      </c>
      <c r="F4" s="83">
        <v>77</v>
      </c>
      <c r="G4" s="83">
        <v>0</v>
      </c>
      <c r="H4" s="83">
        <v>0</v>
      </c>
      <c r="I4" s="83">
        <v>1</v>
      </c>
      <c r="J4" s="83">
        <v>0</v>
      </c>
    </row>
    <row r="5" spans="1:10" x14ac:dyDescent="0.2">
      <c r="A5" s="92" t="s">
        <v>86</v>
      </c>
      <c r="B5" s="93">
        <v>18</v>
      </c>
      <c r="C5" s="83">
        <v>14</v>
      </c>
      <c r="D5" s="83">
        <v>4</v>
      </c>
      <c r="E5" s="83">
        <v>1190</v>
      </c>
      <c r="F5" s="83">
        <v>66</v>
      </c>
      <c r="G5" s="83">
        <v>4</v>
      </c>
      <c r="H5" s="83">
        <v>1</v>
      </c>
      <c r="I5" s="83">
        <v>1</v>
      </c>
      <c r="J5" s="83">
        <v>0</v>
      </c>
    </row>
    <row r="6" spans="1:10" x14ac:dyDescent="0.2">
      <c r="A6" s="92" t="s">
        <v>18</v>
      </c>
      <c r="B6" s="93">
        <v>17</v>
      </c>
      <c r="C6" s="83">
        <v>17</v>
      </c>
      <c r="D6" s="83">
        <v>0</v>
      </c>
      <c r="E6" s="83">
        <v>1510</v>
      </c>
      <c r="F6" s="83">
        <v>89</v>
      </c>
      <c r="G6" s="83">
        <v>8</v>
      </c>
      <c r="H6" s="83">
        <v>5</v>
      </c>
      <c r="I6" s="83">
        <v>6</v>
      </c>
      <c r="J6" s="83">
        <v>0</v>
      </c>
    </row>
    <row r="7" spans="1:10" x14ac:dyDescent="0.2">
      <c r="A7" s="92" t="s">
        <v>169</v>
      </c>
      <c r="B7" s="93">
        <v>17</v>
      </c>
      <c r="C7" s="83">
        <v>17</v>
      </c>
      <c r="D7" s="83">
        <v>0</v>
      </c>
      <c r="E7" s="83">
        <v>1495</v>
      </c>
      <c r="F7" s="83">
        <v>88</v>
      </c>
      <c r="G7" s="83">
        <v>0</v>
      </c>
      <c r="H7" s="83">
        <v>0</v>
      </c>
      <c r="I7" s="83">
        <v>0</v>
      </c>
      <c r="J7" s="83">
        <v>1</v>
      </c>
    </row>
    <row r="8" spans="1:10" x14ac:dyDescent="0.2">
      <c r="A8" s="92" t="s">
        <v>21</v>
      </c>
      <c r="B8" s="93">
        <v>17</v>
      </c>
      <c r="C8" s="83">
        <v>15</v>
      </c>
      <c r="D8" s="83">
        <v>2</v>
      </c>
      <c r="E8" s="83">
        <v>850</v>
      </c>
      <c r="F8" s="83">
        <v>50</v>
      </c>
      <c r="G8" s="83">
        <v>4</v>
      </c>
      <c r="H8" s="83">
        <v>0</v>
      </c>
      <c r="I8" s="83">
        <v>0</v>
      </c>
      <c r="J8" s="83">
        <v>0</v>
      </c>
    </row>
    <row r="9" spans="1:10" x14ac:dyDescent="0.2">
      <c r="A9" s="92" t="s">
        <v>20</v>
      </c>
      <c r="B9" s="93">
        <v>16</v>
      </c>
      <c r="C9" s="83">
        <v>15</v>
      </c>
      <c r="D9" s="83">
        <v>1</v>
      </c>
      <c r="E9" s="83">
        <v>1430</v>
      </c>
      <c r="F9" s="83" t="s">
        <v>122</v>
      </c>
      <c r="G9" s="83">
        <v>1</v>
      </c>
      <c r="H9" s="83">
        <v>1</v>
      </c>
      <c r="I9" s="83">
        <v>4</v>
      </c>
      <c r="J9" s="83">
        <v>0</v>
      </c>
    </row>
    <row r="10" spans="1:10" x14ac:dyDescent="0.2">
      <c r="A10" s="92" t="s">
        <v>53</v>
      </c>
      <c r="B10" s="93">
        <v>15</v>
      </c>
      <c r="C10" s="83">
        <v>13</v>
      </c>
      <c r="D10" s="83">
        <v>2</v>
      </c>
      <c r="E10" s="83">
        <v>1080</v>
      </c>
      <c r="F10" s="83">
        <v>72</v>
      </c>
      <c r="G10" s="83">
        <v>5</v>
      </c>
      <c r="H10" s="83">
        <v>2</v>
      </c>
      <c r="I10" s="83">
        <v>2</v>
      </c>
      <c r="J10" s="83">
        <v>0</v>
      </c>
    </row>
    <row r="11" spans="1:10" x14ac:dyDescent="0.2">
      <c r="A11" s="92" t="s">
        <v>105</v>
      </c>
      <c r="B11" s="93">
        <v>14</v>
      </c>
      <c r="C11" s="83">
        <v>14</v>
      </c>
      <c r="D11" s="83">
        <v>0</v>
      </c>
      <c r="E11" s="83">
        <v>1180</v>
      </c>
      <c r="F11" s="83" t="s">
        <v>26</v>
      </c>
      <c r="G11" s="83">
        <v>6</v>
      </c>
      <c r="H11" s="83">
        <v>5</v>
      </c>
      <c r="I11" s="83">
        <v>2</v>
      </c>
      <c r="J11" s="83">
        <v>0</v>
      </c>
    </row>
    <row r="12" spans="1:10" x14ac:dyDescent="0.2">
      <c r="A12" s="92" t="s">
        <v>96</v>
      </c>
      <c r="B12" s="93">
        <v>14</v>
      </c>
      <c r="C12" s="83">
        <v>11</v>
      </c>
      <c r="D12" s="83">
        <v>3</v>
      </c>
      <c r="E12" s="83">
        <v>1055</v>
      </c>
      <c r="F12" s="83" t="s">
        <v>31</v>
      </c>
      <c r="G12" s="83">
        <v>0</v>
      </c>
      <c r="H12" s="83">
        <v>0</v>
      </c>
      <c r="I12" s="83">
        <v>1</v>
      </c>
      <c r="J12" s="83">
        <v>0</v>
      </c>
    </row>
    <row r="13" spans="1:10" x14ac:dyDescent="0.2">
      <c r="A13" s="92" t="s">
        <v>166</v>
      </c>
      <c r="B13" s="93">
        <v>14</v>
      </c>
      <c r="C13" s="83">
        <v>11</v>
      </c>
      <c r="D13" s="83">
        <v>3</v>
      </c>
      <c r="E13" s="83">
        <v>985</v>
      </c>
      <c r="F13" s="83" t="s">
        <v>28</v>
      </c>
      <c r="G13" s="83">
        <v>0</v>
      </c>
      <c r="H13" s="83">
        <v>2</v>
      </c>
      <c r="I13" s="83">
        <v>0</v>
      </c>
      <c r="J13" s="83">
        <v>0</v>
      </c>
    </row>
    <row r="14" spans="1:10" x14ac:dyDescent="0.2">
      <c r="A14" s="92" t="s">
        <v>12</v>
      </c>
      <c r="B14" s="93">
        <v>13</v>
      </c>
      <c r="C14" s="83">
        <v>13</v>
      </c>
      <c r="D14" s="83">
        <v>0</v>
      </c>
      <c r="E14" s="83">
        <v>1135</v>
      </c>
      <c r="F14" s="83" t="s">
        <v>49</v>
      </c>
      <c r="G14" s="83">
        <v>0</v>
      </c>
      <c r="H14" s="83">
        <v>0</v>
      </c>
      <c r="I14" s="83">
        <v>1</v>
      </c>
      <c r="J14" s="83">
        <v>0</v>
      </c>
    </row>
    <row r="15" spans="1:10" x14ac:dyDescent="0.2">
      <c r="A15" s="92" t="s">
        <v>84</v>
      </c>
      <c r="B15" s="93">
        <v>12</v>
      </c>
      <c r="C15" s="83">
        <v>10</v>
      </c>
      <c r="D15" s="83">
        <v>2</v>
      </c>
      <c r="E15" s="83">
        <v>910</v>
      </c>
      <c r="F15" s="83">
        <v>76</v>
      </c>
      <c r="G15" s="83">
        <v>0</v>
      </c>
      <c r="H15" s="83">
        <v>2</v>
      </c>
      <c r="I15" s="83">
        <v>0</v>
      </c>
      <c r="J15" s="83">
        <v>0</v>
      </c>
    </row>
    <row r="16" spans="1:10" x14ac:dyDescent="0.2">
      <c r="A16" s="92" t="s">
        <v>103</v>
      </c>
      <c r="B16" s="93">
        <v>11</v>
      </c>
      <c r="C16" s="83">
        <v>6</v>
      </c>
      <c r="D16" s="83">
        <v>5</v>
      </c>
      <c r="E16" s="83">
        <v>615</v>
      </c>
      <c r="F16" s="83">
        <v>56</v>
      </c>
      <c r="G16" s="83">
        <v>0</v>
      </c>
      <c r="H16" s="83">
        <v>1</v>
      </c>
      <c r="I16" s="83">
        <v>0</v>
      </c>
      <c r="J16" s="83">
        <v>0</v>
      </c>
    </row>
    <row r="17" spans="1:10" x14ac:dyDescent="0.2">
      <c r="A17" s="92" t="s">
        <v>104</v>
      </c>
      <c r="B17" s="93">
        <v>10</v>
      </c>
      <c r="C17" s="83">
        <v>10</v>
      </c>
      <c r="D17" s="83">
        <v>0</v>
      </c>
      <c r="E17" s="83">
        <v>900</v>
      </c>
      <c r="F17" s="83">
        <v>90</v>
      </c>
      <c r="G17" s="83">
        <v>0</v>
      </c>
      <c r="H17" s="83">
        <v>0</v>
      </c>
      <c r="I17" s="83">
        <v>0</v>
      </c>
      <c r="J17" s="83">
        <v>0</v>
      </c>
    </row>
    <row r="18" spans="1:10" x14ac:dyDescent="0.2">
      <c r="A18" s="92" t="s">
        <v>119</v>
      </c>
      <c r="B18" s="93">
        <v>10</v>
      </c>
      <c r="C18" s="83">
        <v>6</v>
      </c>
      <c r="D18" s="83">
        <v>4</v>
      </c>
      <c r="E18" s="83">
        <v>675</v>
      </c>
      <c r="F18" s="83" t="s">
        <v>52</v>
      </c>
      <c r="G18" s="83">
        <v>0</v>
      </c>
      <c r="H18" s="83">
        <v>0</v>
      </c>
      <c r="I18" s="83">
        <v>2</v>
      </c>
      <c r="J18" s="83">
        <v>0</v>
      </c>
    </row>
    <row r="19" spans="1:10" x14ac:dyDescent="0.2">
      <c r="A19" s="92" t="s">
        <v>121</v>
      </c>
      <c r="B19" s="93">
        <v>9</v>
      </c>
      <c r="C19" s="83">
        <v>6</v>
      </c>
      <c r="D19" s="83">
        <v>3</v>
      </c>
      <c r="E19" s="83">
        <v>650</v>
      </c>
      <c r="F19" s="83">
        <v>72</v>
      </c>
      <c r="G19" s="83">
        <v>0</v>
      </c>
      <c r="H19" s="83">
        <v>0</v>
      </c>
      <c r="I19" s="83">
        <v>0</v>
      </c>
      <c r="J19" s="83">
        <v>0</v>
      </c>
    </row>
    <row r="20" spans="1:10" x14ac:dyDescent="0.2">
      <c r="A20" s="92" t="s">
        <v>112</v>
      </c>
      <c r="B20" s="93">
        <v>9</v>
      </c>
      <c r="C20" s="83">
        <v>7</v>
      </c>
      <c r="D20" s="83">
        <v>2</v>
      </c>
      <c r="E20" s="83">
        <v>480</v>
      </c>
      <c r="F20" s="83" t="s">
        <v>120</v>
      </c>
      <c r="G20" s="83">
        <v>0</v>
      </c>
      <c r="H20" s="83">
        <v>0</v>
      </c>
      <c r="I20" s="83">
        <v>0</v>
      </c>
      <c r="J20" s="83">
        <v>0</v>
      </c>
    </row>
    <row r="21" spans="1:10" x14ac:dyDescent="0.2">
      <c r="A21" s="92" t="s">
        <v>115</v>
      </c>
      <c r="B21" s="93">
        <v>9</v>
      </c>
      <c r="C21" s="83">
        <v>5</v>
      </c>
      <c r="D21" s="83">
        <v>4</v>
      </c>
      <c r="E21" s="83">
        <v>455</v>
      </c>
      <c r="F21" s="83" t="s">
        <v>56</v>
      </c>
      <c r="G21" s="83">
        <v>0</v>
      </c>
      <c r="H21" s="83">
        <v>0</v>
      </c>
      <c r="I21" s="83">
        <v>0</v>
      </c>
      <c r="J21" s="83">
        <v>0</v>
      </c>
    </row>
    <row r="22" spans="1:10" x14ac:dyDescent="0.2">
      <c r="A22" s="92" t="s">
        <v>4</v>
      </c>
      <c r="B22" s="93">
        <v>9</v>
      </c>
      <c r="C22" s="83">
        <v>5</v>
      </c>
      <c r="D22" s="83">
        <v>4</v>
      </c>
      <c r="E22" s="83">
        <v>385</v>
      </c>
      <c r="F22" s="83">
        <v>43</v>
      </c>
      <c r="G22" s="83">
        <v>0</v>
      </c>
      <c r="H22" s="83">
        <v>0</v>
      </c>
      <c r="I22" s="83">
        <v>1</v>
      </c>
      <c r="J22" s="83">
        <v>0</v>
      </c>
    </row>
    <row r="23" spans="1:10" x14ac:dyDescent="0.2">
      <c r="A23" s="92" t="s">
        <v>97</v>
      </c>
      <c r="B23" s="93">
        <v>6</v>
      </c>
      <c r="C23" s="83">
        <v>6</v>
      </c>
      <c r="D23" s="83">
        <v>0</v>
      </c>
      <c r="E23" s="83">
        <v>540</v>
      </c>
      <c r="F23" s="83">
        <v>90</v>
      </c>
      <c r="G23" s="83">
        <v>0</v>
      </c>
      <c r="H23" s="83">
        <v>0</v>
      </c>
      <c r="I23" s="83">
        <v>0</v>
      </c>
      <c r="J23" s="83">
        <v>0</v>
      </c>
    </row>
    <row r="24" spans="1:10" x14ac:dyDescent="0.2">
      <c r="A24" s="92" t="s">
        <v>66</v>
      </c>
      <c r="B24" s="93">
        <v>6</v>
      </c>
      <c r="C24" s="83">
        <v>5</v>
      </c>
      <c r="D24" s="83">
        <v>1</v>
      </c>
      <c r="E24" s="83">
        <v>495</v>
      </c>
      <c r="F24" s="83" t="s">
        <v>55</v>
      </c>
      <c r="G24" s="83">
        <v>1</v>
      </c>
      <c r="H24" s="83">
        <v>0</v>
      </c>
      <c r="I24" s="83">
        <v>0</v>
      </c>
      <c r="J24" s="83">
        <v>0</v>
      </c>
    </row>
    <row r="25" spans="1:10" x14ac:dyDescent="0.2">
      <c r="A25" s="92" t="s">
        <v>114</v>
      </c>
      <c r="B25" s="93">
        <v>4</v>
      </c>
      <c r="C25" s="83">
        <v>1</v>
      </c>
      <c r="D25" s="83">
        <v>3</v>
      </c>
      <c r="E25" s="83">
        <v>220</v>
      </c>
      <c r="F25" s="83">
        <v>55</v>
      </c>
      <c r="G25" s="83">
        <v>0</v>
      </c>
      <c r="H25" s="83">
        <v>0</v>
      </c>
      <c r="I25" s="83">
        <v>0</v>
      </c>
      <c r="J25" s="83">
        <v>0</v>
      </c>
    </row>
    <row r="26" spans="1:10" x14ac:dyDescent="0.2">
      <c r="A26" s="92" t="s">
        <v>118</v>
      </c>
      <c r="B26" s="93">
        <v>3</v>
      </c>
      <c r="C26" s="83">
        <v>3</v>
      </c>
      <c r="D26" s="83">
        <v>0</v>
      </c>
      <c r="E26" s="83">
        <v>200</v>
      </c>
      <c r="F26" s="83" t="s">
        <v>38</v>
      </c>
      <c r="G26" s="83">
        <v>0</v>
      </c>
      <c r="H26" s="83">
        <v>0</v>
      </c>
      <c r="I26" s="83">
        <v>0</v>
      </c>
      <c r="J26" s="83">
        <v>0</v>
      </c>
    </row>
    <row r="27" spans="1:10" x14ac:dyDescent="0.2">
      <c r="A27" s="92" t="s">
        <v>15</v>
      </c>
      <c r="B27" s="93">
        <v>3</v>
      </c>
      <c r="C27" s="83">
        <v>0</v>
      </c>
      <c r="D27" s="83">
        <v>3</v>
      </c>
      <c r="E27" s="83">
        <v>135</v>
      </c>
      <c r="F27" s="83">
        <v>45</v>
      </c>
      <c r="G27" s="83">
        <v>0</v>
      </c>
      <c r="H27" s="83">
        <v>0</v>
      </c>
      <c r="I27" s="83">
        <v>0</v>
      </c>
      <c r="J27" s="83">
        <v>0</v>
      </c>
    </row>
    <row r="28" spans="1:10" x14ac:dyDescent="0.2">
      <c r="A28" s="92" t="s">
        <v>100</v>
      </c>
      <c r="B28" s="93">
        <v>1</v>
      </c>
      <c r="C28" s="83">
        <v>1</v>
      </c>
      <c r="D28" s="83">
        <v>0</v>
      </c>
      <c r="E28" s="83">
        <v>70</v>
      </c>
      <c r="F28" s="83">
        <v>70</v>
      </c>
      <c r="G28" s="83">
        <v>0</v>
      </c>
      <c r="H28" s="83">
        <v>0</v>
      </c>
      <c r="I28" s="83">
        <v>0</v>
      </c>
      <c r="J28" s="83">
        <v>0</v>
      </c>
    </row>
    <row r="29" spans="1:10" x14ac:dyDescent="0.2">
      <c r="A29" s="92" t="s">
        <v>9</v>
      </c>
      <c r="B29" s="93">
        <v>1</v>
      </c>
      <c r="C29" s="83">
        <v>0</v>
      </c>
      <c r="D29" s="83">
        <v>1</v>
      </c>
      <c r="E29" s="83">
        <v>15</v>
      </c>
      <c r="F29" s="83">
        <v>15</v>
      </c>
      <c r="G29" s="83">
        <v>0</v>
      </c>
      <c r="H29" s="83">
        <v>0</v>
      </c>
      <c r="I29" s="83">
        <v>0</v>
      </c>
      <c r="J29" s="83">
        <v>0</v>
      </c>
    </row>
  </sheetData>
  <autoFilter ref="A1:J1" xr:uid="{00000000-0001-0000-0500-000000000000}"/>
  <sortState xmlns:xlrd2="http://schemas.microsoft.com/office/spreadsheetml/2017/richdata2" ref="A2:J29">
    <sortCondition descending="1" ref="B2:B29"/>
    <sortCondition descending="1" ref="E2:E29"/>
  </sortState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4.9989318521683403E-2"/>
  </sheetPr>
  <dimension ref="A1:J25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96" t="s">
        <v>18</v>
      </c>
      <c r="B2" s="97">
        <v>22</v>
      </c>
      <c r="C2" s="95">
        <v>21</v>
      </c>
      <c r="D2" s="95">
        <v>1</v>
      </c>
      <c r="E2" s="95">
        <v>1920</v>
      </c>
      <c r="F2" s="95" t="s">
        <v>49</v>
      </c>
      <c r="G2" s="95">
        <v>5</v>
      </c>
      <c r="H2" s="95">
        <v>12</v>
      </c>
      <c r="I2" s="95">
        <v>3</v>
      </c>
      <c r="J2" s="95">
        <v>0</v>
      </c>
    </row>
    <row r="3" spans="1:10" x14ac:dyDescent="0.2">
      <c r="A3" s="96" t="s">
        <v>100</v>
      </c>
      <c r="B3" s="94">
        <v>20</v>
      </c>
      <c r="C3" s="95">
        <v>16</v>
      </c>
      <c r="D3" s="95">
        <v>4</v>
      </c>
      <c r="E3" s="95">
        <v>1610</v>
      </c>
      <c r="F3" s="95">
        <v>80.5</v>
      </c>
      <c r="G3" s="95">
        <v>0</v>
      </c>
      <c r="H3" s="95">
        <v>1</v>
      </c>
      <c r="I3" s="95">
        <v>0</v>
      </c>
      <c r="J3" s="95">
        <v>0</v>
      </c>
    </row>
    <row r="4" spans="1:10" x14ac:dyDescent="0.2">
      <c r="A4" s="96" t="s">
        <v>104</v>
      </c>
      <c r="B4" s="94">
        <v>18</v>
      </c>
      <c r="C4" s="95">
        <v>18</v>
      </c>
      <c r="D4" s="95">
        <v>0</v>
      </c>
      <c r="E4" s="95">
        <v>1620</v>
      </c>
      <c r="F4" s="95">
        <v>90</v>
      </c>
      <c r="G4" s="95">
        <v>0</v>
      </c>
      <c r="H4" s="95">
        <v>0</v>
      </c>
      <c r="I4" s="95">
        <v>1</v>
      </c>
      <c r="J4" s="95">
        <v>0</v>
      </c>
    </row>
    <row r="5" spans="1:10" x14ac:dyDescent="0.2">
      <c r="A5" s="96" t="s">
        <v>169</v>
      </c>
      <c r="B5" s="94">
        <v>18</v>
      </c>
      <c r="C5" s="95">
        <v>17</v>
      </c>
      <c r="D5" s="95">
        <v>1</v>
      </c>
      <c r="E5" s="95">
        <v>1470</v>
      </c>
      <c r="F5" s="95">
        <v>82</v>
      </c>
      <c r="G5" s="95">
        <v>0</v>
      </c>
      <c r="H5" s="95">
        <v>0</v>
      </c>
      <c r="I5" s="95">
        <v>1</v>
      </c>
      <c r="J5" s="95">
        <v>0</v>
      </c>
    </row>
    <row r="6" spans="1:10" x14ac:dyDescent="0.2">
      <c r="A6" s="96" t="s">
        <v>12</v>
      </c>
      <c r="B6" s="94">
        <v>18</v>
      </c>
      <c r="C6" s="95">
        <v>15</v>
      </c>
      <c r="D6" s="95">
        <v>3</v>
      </c>
      <c r="E6" s="95">
        <v>1395</v>
      </c>
      <c r="F6" s="95">
        <v>77.5</v>
      </c>
      <c r="G6" s="95">
        <v>0</v>
      </c>
      <c r="H6" s="95">
        <v>0</v>
      </c>
      <c r="I6" s="95">
        <v>4</v>
      </c>
      <c r="J6" s="95">
        <v>0</v>
      </c>
    </row>
    <row r="7" spans="1:10" x14ac:dyDescent="0.2">
      <c r="A7" s="96" t="s">
        <v>21</v>
      </c>
      <c r="B7" s="94">
        <v>18</v>
      </c>
      <c r="C7" s="95">
        <v>16</v>
      </c>
      <c r="D7" s="95">
        <v>2</v>
      </c>
      <c r="E7" s="95">
        <v>1125</v>
      </c>
      <c r="F7" s="95">
        <v>62.5</v>
      </c>
      <c r="G7" s="95">
        <v>6</v>
      </c>
      <c r="H7" s="95">
        <v>4</v>
      </c>
      <c r="I7" s="95">
        <v>4</v>
      </c>
      <c r="J7" s="95">
        <v>0</v>
      </c>
    </row>
    <row r="8" spans="1:10" x14ac:dyDescent="0.2">
      <c r="A8" s="96" t="s">
        <v>20</v>
      </c>
      <c r="B8" s="94">
        <v>17</v>
      </c>
      <c r="C8" s="95">
        <v>16</v>
      </c>
      <c r="D8" s="95">
        <v>1</v>
      </c>
      <c r="E8" s="95">
        <v>1505</v>
      </c>
      <c r="F8" s="95">
        <v>88.5</v>
      </c>
      <c r="G8" s="95">
        <v>4</v>
      </c>
      <c r="H8" s="95">
        <v>0</v>
      </c>
      <c r="I8" s="95">
        <v>4</v>
      </c>
      <c r="J8" s="95">
        <v>0</v>
      </c>
    </row>
    <row r="9" spans="1:10" x14ac:dyDescent="0.2">
      <c r="A9" s="96" t="s">
        <v>86</v>
      </c>
      <c r="B9" s="94">
        <v>17</v>
      </c>
      <c r="C9" s="95">
        <v>14</v>
      </c>
      <c r="D9" s="95">
        <v>3</v>
      </c>
      <c r="E9" s="95">
        <v>1325</v>
      </c>
      <c r="F9" s="95">
        <v>78</v>
      </c>
      <c r="G9" s="95">
        <v>6</v>
      </c>
      <c r="H9" s="95">
        <v>2</v>
      </c>
      <c r="I9" s="95">
        <v>0</v>
      </c>
      <c r="J9" s="95">
        <v>0</v>
      </c>
    </row>
    <row r="10" spans="1:10" x14ac:dyDescent="0.2">
      <c r="A10" s="96" t="s">
        <v>96</v>
      </c>
      <c r="B10" s="94">
        <v>17</v>
      </c>
      <c r="C10" s="95">
        <v>12</v>
      </c>
      <c r="D10" s="95">
        <v>5</v>
      </c>
      <c r="E10" s="95">
        <v>1195</v>
      </c>
      <c r="F10" s="95" t="s">
        <v>28</v>
      </c>
      <c r="G10" s="95">
        <v>0</v>
      </c>
      <c r="H10" s="95">
        <v>0</v>
      </c>
      <c r="I10" s="95">
        <v>2</v>
      </c>
      <c r="J10" s="95">
        <v>0</v>
      </c>
    </row>
    <row r="11" spans="1:10" x14ac:dyDescent="0.2">
      <c r="A11" s="96" t="s">
        <v>16</v>
      </c>
      <c r="B11" s="94">
        <v>17</v>
      </c>
      <c r="C11" s="95">
        <v>12</v>
      </c>
      <c r="D11" s="95">
        <v>5</v>
      </c>
      <c r="E11" s="95">
        <v>1165</v>
      </c>
      <c r="F11" s="95">
        <v>68.5</v>
      </c>
      <c r="G11" s="95">
        <v>3</v>
      </c>
      <c r="H11" s="95">
        <v>0</v>
      </c>
      <c r="I11" s="95">
        <v>0</v>
      </c>
      <c r="J11" s="95">
        <v>0</v>
      </c>
    </row>
    <row r="12" spans="1:10" x14ac:dyDescent="0.2">
      <c r="A12" s="96" t="s">
        <v>166</v>
      </c>
      <c r="B12" s="94">
        <v>16</v>
      </c>
      <c r="C12" s="95">
        <v>13</v>
      </c>
      <c r="D12" s="95">
        <v>3</v>
      </c>
      <c r="E12" s="95">
        <v>1165</v>
      </c>
      <c r="F12" s="95">
        <v>73</v>
      </c>
      <c r="G12" s="95">
        <v>6</v>
      </c>
      <c r="H12" s="95">
        <v>3</v>
      </c>
      <c r="I12" s="95">
        <v>1</v>
      </c>
      <c r="J12" s="95">
        <v>0</v>
      </c>
    </row>
    <row r="13" spans="1:10" x14ac:dyDescent="0.2">
      <c r="A13" s="96" t="s">
        <v>9</v>
      </c>
      <c r="B13" s="94">
        <v>16</v>
      </c>
      <c r="C13" s="95">
        <v>12</v>
      </c>
      <c r="D13" s="95">
        <v>4</v>
      </c>
      <c r="E13" s="95">
        <v>975</v>
      </c>
      <c r="F13" s="95">
        <v>61</v>
      </c>
      <c r="G13" s="95">
        <v>0</v>
      </c>
      <c r="H13" s="95">
        <v>1</v>
      </c>
      <c r="I13" s="95">
        <v>0</v>
      </c>
      <c r="J13" s="95">
        <v>0</v>
      </c>
    </row>
    <row r="14" spans="1:10" x14ac:dyDescent="0.2">
      <c r="A14" s="96" t="s">
        <v>53</v>
      </c>
      <c r="B14" s="94">
        <v>15</v>
      </c>
      <c r="C14" s="95">
        <v>14</v>
      </c>
      <c r="D14" s="95">
        <v>1</v>
      </c>
      <c r="E14" s="95">
        <v>1120</v>
      </c>
      <c r="F14" s="95" t="s">
        <v>23</v>
      </c>
      <c r="G14" s="95">
        <v>3</v>
      </c>
      <c r="H14" s="95">
        <v>2</v>
      </c>
      <c r="I14" s="95">
        <v>2</v>
      </c>
      <c r="J14" s="95">
        <v>0</v>
      </c>
    </row>
    <row r="15" spans="1:10" x14ac:dyDescent="0.2">
      <c r="A15" s="96" t="s">
        <v>105</v>
      </c>
      <c r="B15" s="94">
        <v>15</v>
      </c>
      <c r="C15" s="95">
        <v>10</v>
      </c>
      <c r="D15" s="95">
        <v>5</v>
      </c>
      <c r="E15" s="95">
        <v>985</v>
      </c>
      <c r="F15" s="95" t="s">
        <v>87</v>
      </c>
      <c r="G15" s="95">
        <v>12</v>
      </c>
      <c r="H15" s="95">
        <v>2</v>
      </c>
      <c r="I15" s="95">
        <v>1</v>
      </c>
      <c r="J15" s="95">
        <v>0</v>
      </c>
    </row>
    <row r="16" spans="1:10" x14ac:dyDescent="0.2">
      <c r="A16" s="96" t="s">
        <v>76</v>
      </c>
      <c r="B16" s="94">
        <v>13</v>
      </c>
      <c r="C16" s="95">
        <v>11</v>
      </c>
      <c r="D16" s="95">
        <v>2</v>
      </c>
      <c r="E16" s="95">
        <v>930</v>
      </c>
      <c r="F16" s="95">
        <v>71.5</v>
      </c>
      <c r="G16" s="95">
        <v>1</v>
      </c>
      <c r="H16" s="95">
        <v>0</v>
      </c>
      <c r="I16" s="95">
        <v>2</v>
      </c>
      <c r="J16" s="95">
        <v>0</v>
      </c>
    </row>
    <row r="17" spans="1:10" x14ac:dyDescent="0.2">
      <c r="A17" s="96" t="s">
        <v>15</v>
      </c>
      <c r="B17" s="94">
        <v>13</v>
      </c>
      <c r="C17" s="95">
        <v>6</v>
      </c>
      <c r="D17" s="95">
        <v>7</v>
      </c>
      <c r="E17" s="95">
        <v>730</v>
      </c>
      <c r="F17" s="95">
        <v>56</v>
      </c>
      <c r="G17" s="95">
        <v>0</v>
      </c>
      <c r="H17" s="95">
        <v>0</v>
      </c>
      <c r="I17" s="95">
        <v>0</v>
      </c>
      <c r="J17" s="95">
        <v>0</v>
      </c>
    </row>
    <row r="18" spans="1:10" x14ac:dyDescent="0.2">
      <c r="A18" s="96" t="s">
        <v>84</v>
      </c>
      <c r="B18" s="94">
        <v>11</v>
      </c>
      <c r="C18" s="95">
        <v>9</v>
      </c>
      <c r="D18" s="95">
        <v>2</v>
      </c>
      <c r="E18" s="95">
        <v>785</v>
      </c>
      <c r="F18" s="95" t="s">
        <v>32</v>
      </c>
      <c r="G18" s="95">
        <v>0</v>
      </c>
      <c r="H18" s="95">
        <v>1</v>
      </c>
      <c r="I18" s="95">
        <v>1</v>
      </c>
      <c r="J18" s="95">
        <v>0</v>
      </c>
    </row>
    <row r="19" spans="1:10" x14ac:dyDescent="0.2">
      <c r="A19" s="96" t="s">
        <v>4</v>
      </c>
      <c r="B19" s="94">
        <v>11</v>
      </c>
      <c r="C19" s="95">
        <v>9</v>
      </c>
      <c r="D19" s="95">
        <v>2</v>
      </c>
      <c r="E19" s="95">
        <v>735</v>
      </c>
      <c r="F19" s="95">
        <v>67</v>
      </c>
      <c r="G19" s="95">
        <v>1</v>
      </c>
      <c r="H19" s="95">
        <v>0</v>
      </c>
      <c r="I19" s="95">
        <v>1</v>
      </c>
      <c r="J19" s="95">
        <v>0</v>
      </c>
    </row>
    <row r="20" spans="1:10" x14ac:dyDescent="0.2">
      <c r="A20" s="96" t="s">
        <v>13</v>
      </c>
      <c r="B20" s="94">
        <v>11</v>
      </c>
      <c r="C20" s="95">
        <v>10</v>
      </c>
      <c r="D20" s="95">
        <v>1</v>
      </c>
      <c r="E20" s="95">
        <v>655</v>
      </c>
      <c r="F20" s="95">
        <v>59.5</v>
      </c>
      <c r="G20" s="95">
        <v>0</v>
      </c>
      <c r="H20" s="95">
        <v>0</v>
      </c>
      <c r="I20" s="95">
        <v>1</v>
      </c>
      <c r="J20" s="95">
        <v>0</v>
      </c>
    </row>
    <row r="21" spans="1:10" x14ac:dyDescent="0.2">
      <c r="A21" s="96" t="s">
        <v>115</v>
      </c>
      <c r="B21" s="94">
        <v>11</v>
      </c>
      <c r="C21" s="95">
        <v>4</v>
      </c>
      <c r="D21" s="95">
        <v>7</v>
      </c>
      <c r="E21" s="95">
        <v>560</v>
      </c>
      <c r="F21" s="95">
        <v>51</v>
      </c>
      <c r="G21" s="95">
        <v>1</v>
      </c>
      <c r="H21" s="95">
        <v>0</v>
      </c>
      <c r="I21" s="95">
        <v>0</v>
      </c>
      <c r="J21" s="95">
        <v>0</v>
      </c>
    </row>
    <row r="22" spans="1:10" x14ac:dyDescent="0.2">
      <c r="A22" s="96" t="s">
        <v>112</v>
      </c>
      <c r="B22" s="94">
        <v>10</v>
      </c>
      <c r="C22" s="95">
        <v>7</v>
      </c>
      <c r="D22" s="95">
        <v>3</v>
      </c>
      <c r="E22" s="95">
        <v>560</v>
      </c>
      <c r="F22" s="95">
        <v>56</v>
      </c>
      <c r="G22" s="95">
        <v>1</v>
      </c>
      <c r="H22" s="95">
        <v>2</v>
      </c>
      <c r="I22" s="95">
        <v>0</v>
      </c>
      <c r="J22" s="95">
        <v>0</v>
      </c>
    </row>
    <row r="23" spans="1:10" x14ac:dyDescent="0.2">
      <c r="A23" s="96" t="s">
        <v>82</v>
      </c>
      <c r="B23" s="94">
        <v>4</v>
      </c>
      <c r="C23" s="95">
        <v>2</v>
      </c>
      <c r="D23" s="95">
        <v>2</v>
      </c>
      <c r="E23" s="95">
        <v>235</v>
      </c>
      <c r="F23" s="95">
        <v>59</v>
      </c>
      <c r="G23" s="95">
        <v>0</v>
      </c>
      <c r="H23" s="95">
        <v>0</v>
      </c>
      <c r="I23" s="95">
        <v>0</v>
      </c>
      <c r="J23" s="95">
        <v>0</v>
      </c>
    </row>
    <row r="24" spans="1:10" x14ac:dyDescent="0.2">
      <c r="A24" s="96" t="s">
        <v>168</v>
      </c>
      <c r="B24" s="94">
        <v>3</v>
      </c>
      <c r="C24" s="95">
        <v>2</v>
      </c>
      <c r="D24" s="95">
        <v>1</v>
      </c>
      <c r="E24" s="95">
        <v>210</v>
      </c>
      <c r="F24" s="95">
        <v>70</v>
      </c>
      <c r="G24" s="95">
        <v>0</v>
      </c>
      <c r="H24" s="95">
        <v>1</v>
      </c>
      <c r="I24" s="95">
        <v>0</v>
      </c>
      <c r="J24" s="95">
        <v>0</v>
      </c>
    </row>
    <row r="25" spans="1:10" x14ac:dyDescent="0.2">
      <c r="A25" s="96" t="s">
        <v>272</v>
      </c>
      <c r="B25" s="94">
        <v>2</v>
      </c>
      <c r="C25" s="95">
        <v>2</v>
      </c>
      <c r="D25" s="95">
        <v>0</v>
      </c>
      <c r="E25" s="95">
        <v>200</v>
      </c>
      <c r="F25" s="95">
        <v>100</v>
      </c>
      <c r="G25" s="95">
        <v>0</v>
      </c>
      <c r="H25" s="95">
        <v>0</v>
      </c>
      <c r="I25" s="95">
        <v>0</v>
      </c>
      <c r="J25" s="95">
        <v>0</v>
      </c>
    </row>
  </sheetData>
  <autoFilter ref="A1:J1" xr:uid="{00000000-0001-0000-0600-000000000000}"/>
  <sortState xmlns:xlrd2="http://schemas.microsoft.com/office/spreadsheetml/2017/richdata2" ref="A2:J25">
    <sortCondition descending="1" ref="B2:B25"/>
    <sortCondition descending="1" ref="E2:E25"/>
  </sortState>
  <pageMargins left="0.7" right="0.7" top="0.75" bottom="0.75" header="0.3" footer="0.3"/>
  <pageSetup paperSize="9" orientation="portrait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</sheetPr>
  <dimension ref="A1:J24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92" t="s">
        <v>18</v>
      </c>
      <c r="B2" s="94">
        <v>23</v>
      </c>
      <c r="C2" s="95">
        <v>22</v>
      </c>
      <c r="D2" s="95">
        <v>1</v>
      </c>
      <c r="E2" s="95">
        <v>1980</v>
      </c>
      <c r="F2" s="95">
        <v>86</v>
      </c>
      <c r="G2" s="95">
        <v>5</v>
      </c>
      <c r="H2" s="95">
        <v>15</v>
      </c>
      <c r="I2" s="95">
        <v>5</v>
      </c>
      <c r="J2" s="95">
        <v>0</v>
      </c>
    </row>
    <row r="3" spans="1:10" x14ac:dyDescent="0.2">
      <c r="A3" s="92" t="s">
        <v>16</v>
      </c>
      <c r="B3" s="94">
        <v>23</v>
      </c>
      <c r="C3" s="95">
        <v>21</v>
      </c>
      <c r="D3" s="95">
        <v>2</v>
      </c>
      <c r="E3" s="95">
        <v>1920</v>
      </c>
      <c r="F3" s="95">
        <v>83.5</v>
      </c>
      <c r="G3" s="95">
        <v>2</v>
      </c>
      <c r="H3" s="95">
        <v>1</v>
      </c>
      <c r="I3" s="95">
        <v>4</v>
      </c>
      <c r="J3" s="95">
        <v>0</v>
      </c>
    </row>
    <row r="4" spans="1:10" x14ac:dyDescent="0.2">
      <c r="A4" s="92" t="s">
        <v>20</v>
      </c>
      <c r="B4" s="94">
        <v>21</v>
      </c>
      <c r="C4" s="95">
        <v>19</v>
      </c>
      <c r="D4" s="95">
        <v>2</v>
      </c>
      <c r="E4" s="95">
        <v>1760</v>
      </c>
      <c r="F4" s="95">
        <v>84</v>
      </c>
      <c r="G4" s="95">
        <v>8</v>
      </c>
      <c r="H4" s="95">
        <v>0</v>
      </c>
      <c r="I4" s="95">
        <v>2</v>
      </c>
      <c r="J4" s="95">
        <v>0</v>
      </c>
    </row>
    <row r="5" spans="1:10" x14ac:dyDescent="0.2">
      <c r="A5" s="92" t="s">
        <v>86</v>
      </c>
      <c r="B5" s="94">
        <v>21</v>
      </c>
      <c r="C5" s="95">
        <v>19</v>
      </c>
      <c r="D5" s="95">
        <v>2</v>
      </c>
      <c r="E5" s="95">
        <v>1715</v>
      </c>
      <c r="F5" s="95">
        <v>81.5</v>
      </c>
      <c r="G5" s="95">
        <v>6</v>
      </c>
      <c r="H5" s="95">
        <v>5</v>
      </c>
      <c r="I5" s="95">
        <v>0</v>
      </c>
      <c r="J5" s="95">
        <v>0</v>
      </c>
    </row>
    <row r="6" spans="1:10" x14ac:dyDescent="0.2">
      <c r="A6" s="92" t="s">
        <v>169</v>
      </c>
      <c r="B6" s="94">
        <v>21</v>
      </c>
      <c r="C6" s="95">
        <v>20</v>
      </c>
      <c r="D6" s="95">
        <v>1</v>
      </c>
      <c r="E6" s="95">
        <v>1665</v>
      </c>
      <c r="F6" s="95">
        <v>79.5</v>
      </c>
      <c r="G6" s="95">
        <v>3</v>
      </c>
      <c r="H6" s="95">
        <v>1</v>
      </c>
      <c r="I6" s="95">
        <v>3</v>
      </c>
      <c r="J6" s="95">
        <v>0</v>
      </c>
    </row>
    <row r="7" spans="1:10" x14ac:dyDescent="0.2">
      <c r="A7" s="92" t="s">
        <v>12</v>
      </c>
      <c r="B7" s="94">
        <v>21</v>
      </c>
      <c r="C7" s="95">
        <v>17</v>
      </c>
      <c r="D7" s="95">
        <v>4</v>
      </c>
      <c r="E7" s="95">
        <v>1550</v>
      </c>
      <c r="F7" s="95">
        <v>74</v>
      </c>
      <c r="G7" s="95">
        <v>0</v>
      </c>
      <c r="H7" s="95">
        <v>1</v>
      </c>
      <c r="I7" s="95">
        <v>0</v>
      </c>
      <c r="J7" s="95">
        <v>0</v>
      </c>
    </row>
    <row r="8" spans="1:10" x14ac:dyDescent="0.2">
      <c r="A8" s="92" t="s">
        <v>76</v>
      </c>
      <c r="B8" s="94">
        <v>19</v>
      </c>
      <c r="C8" s="95">
        <v>15</v>
      </c>
      <c r="D8" s="95">
        <v>4</v>
      </c>
      <c r="E8" s="95">
        <v>1445</v>
      </c>
      <c r="F8" s="95">
        <v>76</v>
      </c>
      <c r="G8" s="95">
        <v>0</v>
      </c>
      <c r="H8" s="95">
        <v>0</v>
      </c>
      <c r="I8" s="95">
        <v>5</v>
      </c>
      <c r="J8" s="95">
        <v>0</v>
      </c>
    </row>
    <row r="9" spans="1:10" x14ac:dyDescent="0.2">
      <c r="A9" s="92" t="s">
        <v>15</v>
      </c>
      <c r="B9" s="94">
        <v>19</v>
      </c>
      <c r="C9" s="95">
        <v>12</v>
      </c>
      <c r="D9" s="95">
        <v>7</v>
      </c>
      <c r="E9" s="95">
        <v>1200</v>
      </c>
      <c r="F9" s="95">
        <v>63</v>
      </c>
      <c r="G9" s="95">
        <v>2</v>
      </c>
      <c r="H9" s="95">
        <v>2</v>
      </c>
      <c r="I9" s="95">
        <v>0</v>
      </c>
      <c r="J9" s="95">
        <v>0</v>
      </c>
    </row>
    <row r="10" spans="1:10" x14ac:dyDescent="0.2">
      <c r="A10" s="92" t="s">
        <v>13</v>
      </c>
      <c r="B10" s="94">
        <v>18</v>
      </c>
      <c r="C10" s="95">
        <v>15</v>
      </c>
      <c r="D10" s="95">
        <v>3</v>
      </c>
      <c r="E10" s="95">
        <v>1260</v>
      </c>
      <c r="F10" s="95">
        <v>70</v>
      </c>
      <c r="G10" s="95">
        <v>1</v>
      </c>
      <c r="H10" s="95">
        <v>1</v>
      </c>
      <c r="I10" s="95">
        <v>1</v>
      </c>
      <c r="J10" s="95">
        <v>0</v>
      </c>
    </row>
    <row r="11" spans="1:10" x14ac:dyDescent="0.2">
      <c r="A11" s="92" t="s">
        <v>9</v>
      </c>
      <c r="B11" s="94">
        <v>17</v>
      </c>
      <c r="C11" s="95">
        <v>11</v>
      </c>
      <c r="D11" s="95">
        <v>6</v>
      </c>
      <c r="E11" s="95">
        <v>885</v>
      </c>
      <c r="F11" s="95">
        <v>52</v>
      </c>
      <c r="G11" s="95">
        <v>0</v>
      </c>
      <c r="H11" s="95">
        <v>0</v>
      </c>
      <c r="I11" s="95">
        <v>0</v>
      </c>
      <c r="J11" s="95">
        <v>0</v>
      </c>
    </row>
    <row r="12" spans="1:10" x14ac:dyDescent="0.2">
      <c r="A12" s="92" t="s">
        <v>84</v>
      </c>
      <c r="B12" s="94">
        <v>14</v>
      </c>
      <c r="C12" s="95">
        <v>10</v>
      </c>
      <c r="D12" s="95">
        <v>4</v>
      </c>
      <c r="E12" s="95">
        <v>1025</v>
      </c>
      <c r="F12" s="95">
        <v>73</v>
      </c>
      <c r="G12" s="95">
        <v>2</v>
      </c>
      <c r="H12" s="95">
        <v>0</v>
      </c>
      <c r="I12" s="95">
        <v>0</v>
      </c>
      <c r="J12" s="95">
        <v>0</v>
      </c>
    </row>
    <row r="13" spans="1:10" x14ac:dyDescent="0.2">
      <c r="A13" s="92" t="s">
        <v>105</v>
      </c>
      <c r="B13" s="94">
        <v>14</v>
      </c>
      <c r="C13" s="95">
        <v>11</v>
      </c>
      <c r="D13" s="95">
        <v>3</v>
      </c>
      <c r="E13" s="95">
        <v>965</v>
      </c>
      <c r="F13" s="95">
        <v>69</v>
      </c>
      <c r="G13" s="95">
        <v>4</v>
      </c>
      <c r="H13" s="95">
        <v>0</v>
      </c>
      <c r="I13" s="95">
        <v>1</v>
      </c>
      <c r="J13" s="95">
        <v>0</v>
      </c>
    </row>
    <row r="14" spans="1:10" x14ac:dyDescent="0.2">
      <c r="A14" s="92" t="s">
        <v>166</v>
      </c>
      <c r="B14" s="94">
        <v>14</v>
      </c>
      <c r="C14" s="95">
        <v>10</v>
      </c>
      <c r="D14" s="95">
        <v>4</v>
      </c>
      <c r="E14" s="95">
        <v>925</v>
      </c>
      <c r="F14" s="95">
        <v>66</v>
      </c>
      <c r="G14" s="95">
        <v>2</v>
      </c>
      <c r="H14" s="95">
        <v>2</v>
      </c>
      <c r="I14" s="95">
        <v>0</v>
      </c>
      <c r="J14" s="95">
        <v>0</v>
      </c>
    </row>
    <row r="15" spans="1:10" x14ac:dyDescent="0.2">
      <c r="A15" s="92" t="s">
        <v>21</v>
      </c>
      <c r="B15" s="94">
        <v>14</v>
      </c>
      <c r="C15" s="95">
        <v>10</v>
      </c>
      <c r="D15" s="95">
        <v>4</v>
      </c>
      <c r="E15" s="95">
        <v>680</v>
      </c>
      <c r="F15" s="95">
        <v>48.5</v>
      </c>
      <c r="G15" s="95">
        <v>3</v>
      </c>
      <c r="H15" s="95">
        <v>0</v>
      </c>
      <c r="I15" s="95">
        <v>1</v>
      </c>
      <c r="J15" s="95">
        <v>0</v>
      </c>
    </row>
    <row r="16" spans="1:10" x14ac:dyDescent="0.2">
      <c r="A16" s="92" t="s">
        <v>92</v>
      </c>
      <c r="B16" s="94">
        <v>12</v>
      </c>
      <c r="C16" s="95">
        <v>12</v>
      </c>
      <c r="D16" s="95">
        <v>0</v>
      </c>
      <c r="E16" s="95">
        <v>1080</v>
      </c>
      <c r="F16" s="95">
        <v>90</v>
      </c>
      <c r="G16" s="95">
        <v>0</v>
      </c>
      <c r="H16" s="95">
        <v>1</v>
      </c>
      <c r="I16" s="95">
        <v>1</v>
      </c>
      <c r="J16" s="95">
        <v>0</v>
      </c>
    </row>
    <row r="17" spans="1:10" x14ac:dyDescent="0.2">
      <c r="A17" s="92" t="s">
        <v>93</v>
      </c>
      <c r="B17" s="94">
        <v>11</v>
      </c>
      <c r="C17" s="95">
        <v>10</v>
      </c>
      <c r="D17" s="95">
        <v>1</v>
      </c>
      <c r="E17" s="95">
        <v>845</v>
      </c>
      <c r="F17" s="95">
        <v>77</v>
      </c>
      <c r="G17" s="95">
        <v>0</v>
      </c>
      <c r="H17" s="95">
        <v>0</v>
      </c>
      <c r="I17" s="95">
        <v>3</v>
      </c>
      <c r="J17" s="95">
        <v>0</v>
      </c>
    </row>
    <row r="18" spans="1:10" x14ac:dyDescent="0.2">
      <c r="A18" s="92" t="s">
        <v>4</v>
      </c>
      <c r="B18" s="94">
        <v>11</v>
      </c>
      <c r="C18" s="95">
        <v>8</v>
      </c>
      <c r="D18" s="95">
        <v>3</v>
      </c>
      <c r="E18" s="95">
        <v>595</v>
      </c>
      <c r="F18" s="95">
        <v>54</v>
      </c>
      <c r="G18" s="95">
        <v>0</v>
      </c>
      <c r="H18" s="95">
        <v>0</v>
      </c>
      <c r="I18" s="95">
        <v>1</v>
      </c>
      <c r="J18" s="95">
        <v>0</v>
      </c>
    </row>
    <row r="19" spans="1:10" x14ac:dyDescent="0.2">
      <c r="A19" s="92" t="s">
        <v>82</v>
      </c>
      <c r="B19" s="94">
        <v>10</v>
      </c>
      <c r="C19" s="95">
        <v>10</v>
      </c>
      <c r="D19" s="95">
        <v>0</v>
      </c>
      <c r="E19" s="95">
        <v>820</v>
      </c>
      <c r="F19" s="95">
        <v>82</v>
      </c>
      <c r="G19" s="95">
        <v>0</v>
      </c>
      <c r="H19" s="95">
        <v>0</v>
      </c>
      <c r="I19" s="95">
        <v>0</v>
      </c>
      <c r="J19" s="95">
        <v>0</v>
      </c>
    </row>
    <row r="20" spans="1:10" x14ac:dyDescent="0.2">
      <c r="A20" s="92" t="s">
        <v>90</v>
      </c>
      <c r="B20" s="94">
        <v>10</v>
      </c>
      <c r="C20" s="95">
        <v>7</v>
      </c>
      <c r="D20" s="95">
        <v>3</v>
      </c>
      <c r="E20" s="95">
        <v>675</v>
      </c>
      <c r="F20" s="95">
        <v>67.5</v>
      </c>
      <c r="G20" s="95">
        <v>2</v>
      </c>
      <c r="H20" s="95">
        <v>1</v>
      </c>
      <c r="I20" s="95">
        <v>0</v>
      </c>
      <c r="J20" s="95">
        <v>0</v>
      </c>
    </row>
    <row r="21" spans="1:10" x14ac:dyDescent="0.2">
      <c r="A21" s="92" t="s">
        <v>104</v>
      </c>
      <c r="B21" s="94">
        <v>7</v>
      </c>
      <c r="C21" s="95">
        <v>7</v>
      </c>
      <c r="D21" s="95">
        <v>0</v>
      </c>
      <c r="E21" s="95">
        <v>630</v>
      </c>
      <c r="F21" s="95">
        <v>90</v>
      </c>
      <c r="G21" s="95">
        <v>0</v>
      </c>
      <c r="H21" s="95">
        <v>0</v>
      </c>
      <c r="I21" s="95">
        <v>0</v>
      </c>
      <c r="J21" s="95">
        <v>0</v>
      </c>
    </row>
    <row r="22" spans="1:10" x14ac:dyDescent="0.2">
      <c r="A22" s="92" t="s">
        <v>112</v>
      </c>
      <c r="B22" s="94">
        <v>7</v>
      </c>
      <c r="C22" s="95">
        <v>3</v>
      </c>
      <c r="D22" s="95">
        <v>4</v>
      </c>
      <c r="E22" s="95">
        <v>320</v>
      </c>
      <c r="F22" s="95">
        <v>45.5</v>
      </c>
      <c r="G22" s="95">
        <v>2</v>
      </c>
      <c r="H22" s="95">
        <v>1</v>
      </c>
      <c r="I22" s="95">
        <v>0</v>
      </c>
      <c r="J22" s="95">
        <v>0</v>
      </c>
    </row>
    <row r="23" spans="1:10" x14ac:dyDescent="0.2">
      <c r="A23" s="92" t="s">
        <v>96</v>
      </c>
      <c r="B23" s="94">
        <v>6</v>
      </c>
      <c r="C23" s="95">
        <v>4</v>
      </c>
      <c r="D23" s="95">
        <v>2</v>
      </c>
      <c r="E23" s="95">
        <v>390</v>
      </c>
      <c r="F23" s="95">
        <v>65</v>
      </c>
      <c r="G23" s="95">
        <v>0</v>
      </c>
      <c r="H23" s="95">
        <v>0</v>
      </c>
      <c r="I23" s="95">
        <v>0</v>
      </c>
      <c r="J23" s="95">
        <v>0</v>
      </c>
    </row>
    <row r="24" spans="1:10" x14ac:dyDescent="0.2">
      <c r="A24" s="92" t="s">
        <v>74</v>
      </c>
      <c r="B24" s="94">
        <v>5</v>
      </c>
      <c r="C24" s="95">
        <v>1</v>
      </c>
      <c r="D24" s="95">
        <v>4</v>
      </c>
      <c r="E24" s="95">
        <v>215</v>
      </c>
      <c r="F24" s="95">
        <v>43</v>
      </c>
      <c r="G24" s="95">
        <v>0</v>
      </c>
      <c r="H24" s="95">
        <v>0</v>
      </c>
      <c r="I24" s="95">
        <v>0</v>
      </c>
      <c r="J24" s="95">
        <v>0</v>
      </c>
    </row>
  </sheetData>
  <autoFilter ref="A1:J1" xr:uid="{00000000-0001-0000-0700-000000000000}"/>
  <sortState xmlns:xlrd2="http://schemas.microsoft.com/office/spreadsheetml/2017/richdata2" ref="A2:J24">
    <sortCondition descending="1" ref="B2:B24"/>
    <sortCondition descending="1" ref="E2:E24"/>
  </sortState>
  <pageMargins left="0.7" right="0.7" top="0.75" bottom="0.75" header="0.3" footer="0.3"/>
  <pageSetup paperSize="9" orientation="portrait" horizontalDpi="90" verticalDpi="9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4.9989318521683403E-2"/>
  </sheetPr>
  <dimension ref="A1:J23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6384" width="11.42578125" style="92"/>
  </cols>
  <sheetData>
    <row r="1" spans="1:10" ht="15" x14ac:dyDescent="0.25">
      <c r="A1" s="1" t="s">
        <v>89</v>
      </c>
      <c r="B1" s="1" t="s">
        <v>0</v>
      </c>
      <c r="C1" s="2" t="s">
        <v>1</v>
      </c>
      <c r="D1" s="2" t="s">
        <v>228</v>
      </c>
      <c r="E1" s="2" t="s">
        <v>3</v>
      </c>
      <c r="F1" s="2" t="s">
        <v>94</v>
      </c>
      <c r="G1" s="2" t="s">
        <v>108</v>
      </c>
      <c r="H1" s="2" t="s">
        <v>107</v>
      </c>
      <c r="I1" s="2" t="s">
        <v>109</v>
      </c>
      <c r="J1" s="2" t="s">
        <v>106</v>
      </c>
    </row>
    <row r="2" spans="1:10" x14ac:dyDescent="0.2">
      <c r="A2" s="96" t="s">
        <v>90</v>
      </c>
      <c r="B2" s="97">
        <v>23</v>
      </c>
      <c r="C2" s="95">
        <v>20</v>
      </c>
      <c r="D2" s="95">
        <v>3</v>
      </c>
      <c r="E2" s="95">
        <v>1840</v>
      </c>
      <c r="F2" s="98">
        <f>E2/B2</f>
        <v>80</v>
      </c>
      <c r="G2" s="95">
        <v>2</v>
      </c>
      <c r="H2" s="95">
        <v>2</v>
      </c>
      <c r="I2" s="95">
        <v>0</v>
      </c>
      <c r="J2" s="95">
        <v>0</v>
      </c>
    </row>
    <row r="3" spans="1:10" x14ac:dyDescent="0.2">
      <c r="A3" s="96" t="s">
        <v>86</v>
      </c>
      <c r="B3" s="94">
        <v>22</v>
      </c>
      <c r="C3" s="95">
        <v>21</v>
      </c>
      <c r="D3" s="95">
        <v>1</v>
      </c>
      <c r="E3" s="95">
        <v>1835</v>
      </c>
      <c r="F3" s="98">
        <v>83.5</v>
      </c>
      <c r="G3" s="95">
        <v>14</v>
      </c>
      <c r="H3" s="95">
        <v>4</v>
      </c>
      <c r="I3" s="95">
        <v>2</v>
      </c>
      <c r="J3" s="95">
        <v>0</v>
      </c>
    </row>
    <row r="4" spans="1:10" x14ac:dyDescent="0.2">
      <c r="A4" s="96" t="s">
        <v>18</v>
      </c>
      <c r="B4" s="94">
        <v>20</v>
      </c>
      <c r="C4" s="95">
        <v>19</v>
      </c>
      <c r="D4" s="95">
        <v>1</v>
      </c>
      <c r="E4" s="95">
        <v>1690</v>
      </c>
      <c r="F4" s="98">
        <f>E4/B4</f>
        <v>84.5</v>
      </c>
      <c r="G4" s="95">
        <v>8</v>
      </c>
      <c r="H4" s="95">
        <v>15</v>
      </c>
      <c r="I4" s="95">
        <v>3</v>
      </c>
      <c r="J4" s="95">
        <v>0</v>
      </c>
    </row>
    <row r="5" spans="1:10" x14ac:dyDescent="0.2">
      <c r="A5" s="96" t="s">
        <v>16</v>
      </c>
      <c r="B5" s="94">
        <v>20</v>
      </c>
      <c r="C5" s="95">
        <v>18</v>
      </c>
      <c r="D5" s="95">
        <v>2</v>
      </c>
      <c r="E5" s="95">
        <v>1675</v>
      </c>
      <c r="F5" s="98">
        <v>84</v>
      </c>
      <c r="G5" s="95">
        <v>1</v>
      </c>
      <c r="H5" s="95">
        <v>1</v>
      </c>
      <c r="I5" s="95">
        <v>0</v>
      </c>
      <c r="J5" s="95">
        <v>0</v>
      </c>
    </row>
    <row r="6" spans="1:10" x14ac:dyDescent="0.2">
      <c r="A6" s="96" t="s">
        <v>76</v>
      </c>
      <c r="B6" s="94">
        <v>20</v>
      </c>
      <c r="C6" s="95">
        <v>17</v>
      </c>
      <c r="D6" s="95">
        <v>3</v>
      </c>
      <c r="E6" s="95">
        <v>1585</v>
      </c>
      <c r="F6" s="98">
        <v>79.5</v>
      </c>
      <c r="G6" s="95">
        <v>1</v>
      </c>
      <c r="H6" s="95">
        <v>1</v>
      </c>
      <c r="I6" s="95">
        <v>1</v>
      </c>
      <c r="J6" s="95">
        <v>0</v>
      </c>
    </row>
    <row r="7" spans="1:10" x14ac:dyDescent="0.2">
      <c r="A7" s="96" t="s">
        <v>13</v>
      </c>
      <c r="B7" s="94">
        <v>19</v>
      </c>
      <c r="C7" s="95">
        <v>18</v>
      </c>
      <c r="D7" s="95">
        <v>1</v>
      </c>
      <c r="E7" s="95">
        <v>1385</v>
      </c>
      <c r="F7" s="98">
        <v>73</v>
      </c>
      <c r="G7" s="95">
        <v>3</v>
      </c>
      <c r="H7" s="95">
        <v>1</v>
      </c>
      <c r="I7" s="95">
        <v>1</v>
      </c>
      <c r="J7" s="95">
        <v>0</v>
      </c>
    </row>
    <row r="8" spans="1:10" x14ac:dyDescent="0.2">
      <c r="A8" s="96" t="s">
        <v>169</v>
      </c>
      <c r="B8" s="94">
        <v>18</v>
      </c>
      <c r="C8" s="95">
        <v>16</v>
      </c>
      <c r="D8" s="95">
        <v>2</v>
      </c>
      <c r="E8" s="95">
        <v>1485</v>
      </c>
      <c r="F8" s="98">
        <f>E8/B8</f>
        <v>82.5</v>
      </c>
      <c r="G8" s="95">
        <v>2</v>
      </c>
      <c r="H8" s="95">
        <v>0</v>
      </c>
      <c r="I8" s="95">
        <v>2</v>
      </c>
      <c r="J8" s="95">
        <v>0</v>
      </c>
    </row>
    <row r="9" spans="1:10" x14ac:dyDescent="0.2">
      <c r="A9" s="96" t="s">
        <v>82</v>
      </c>
      <c r="B9" s="94">
        <v>17</v>
      </c>
      <c r="C9" s="95">
        <v>15</v>
      </c>
      <c r="D9" s="95">
        <v>2</v>
      </c>
      <c r="E9" s="95">
        <v>1345</v>
      </c>
      <c r="F9" s="98">
        <v>79</v>
      </c>
      <c r="G9" s="95">
        <v>3</v>
      </c>
      <c r="H9" s="95">
        <v>0</v>
      </c>
      <c r="I9" s="95">
        <v>0</v>
      </c>
      <c r="J9" s="95">
        <v>0</v>
      </c>
    </row>
    <row r="10" spans="1:10" x14ac:dyDescent="0.2">
      <c r="A10" s="96" t="s">
        <v>21</v>
      </c>
      <c r="B10" s="94">
        <v>17</v>
      </c>
      <c r="C10" s="95">
        <v>12</v>
      </c>
      <c r="D10" s="95">
        <v>5</v>
      </c>
      <c r="E10" s="95">
        <v>980</v>
      </c>
      <c r="F10" s="98">
        <v>57.5</v>
      </c>
      <c r="G10" s="95">
        <v>1</v>
      </c>
      <c r="H10" s="95">
        <v>0</v>
      </c>
      <c r="I10" s="95">
        <v>2</v>
      </c>
      <c r="J10" s="95">
        <v>0</v>
      </c>
    </row>
    <row r="11" spans="1:10" x14ac:dyDescent="0.2">
      <c r="A11" s="96" t="s">
        <v>84</v>
      </c>
      <c r="B11" s="94">
        <v>15</v>
      </c>
      <c r="C11" s="95">
        <v>14</v>
      </c>
      <c r="D11" s="95">
        <v>1</v>
      </c>
      <c r="E11" s="95">
        <v>1225</v>
      </c>
      <c r="F11" s="98">
        <v>81.5</v>
      </c>
      <c r="G11" s="95">
        <v>2</v>
      </c>
      <c r="H11" s="95">
        <v>0</v>
      </c>
      <c r="I11" s="95">
        <v>0</v>
      </c>
      <c r="J11" s="95">
        <v>0</v>
      </c>
    </row>
    <row r="12" spans="1:10" x14ac:dyDescent="0.2">
      <c r="A12" s="96" t="s">
        <v>104</v>
      </c>
      <c r="B12" s="94">
        <v>13</v>
      </c>
      <c r="C12" s="95">
        <v>13</v>
      </c>
      <c r="D12" s="95">
        <v>0</v>
      </c>
      <c r="E12" s="95">
        <v>1170</v>
      </c>
      <c r="F12" s="98">
        <f>E12/B12</f>
        <v>90</v>
      </c>
      <c r="G12" s="95">
        <v>0</v>
      </c>
      <c r="H12" s="95">
        <v>0</v>
      </c>
      <c r="I12" s="95">
        <v>0</v>
      </c>
      <c r="J12" s="95">
        <v>0</v>
      </c>
    </row>
    <row r="13" spans="1:10" x14ac:dyDescent="0.2">
      <c r="A13" s="96" t="s">
        <v>4</v>
      </c>
      <c r="B13" s="94">
        <v>13</v>
      </c>
      <c r="C13" s="95">
        <v>12</v>
      </c>
      <c r="D13" s="95">
        <v>1</v>
      </c>
      <c r="E13" s="95">
        <v>900</v>
      </c>
      <c r="F13" s="98">
        <v>69</v>
      </c>
      <c r="G13" s="95">
        <v>0</v>
      </c>
      <c r="H13" s="95">
        <v>0</v>
      </c>
      <c r="I13" s="95">
        <v>0</v>
      </c>
      <c r="J13" s="95">
        <v>1</v>
      </c>
    </row>
    <row r="14" spans="1:10" x14ac:dyDescent="0.2">
      <c r="A14" s="96" t="s">
        <v>166</v>
      </c>
      <c r="B14" s="94">
        <v>13</v>
      </c>
      <c r="C14" s="95">
        <v>7</v>
      </c>
      <c r="D14" s="95">
        <v>6</v>
      </c>
      <c r="E14" s="95">
        <v>800</v>
      </c>
      <c r="F14" s="98">
        <v>61.5</v>
      </c>
      <c r="G14" s="95">
        <v>3</v>
      </c>
      <c r="H14" s="95">
        <v>1</v>
      </c>
      <c r="I14" s="95">
        <v>0</v>
      </c>
      <c r="J14" s="95">
        <v>0</v>
      </c>
    </row>
    <row r="15" spans="1:10" x14ac:dyDescent="0.2">
      <c r="A15" s="96" t="s">
        <v>20</v>
      </c>
      <c r="B15" s="94">
        <v>12</v>
      </c>
      <c r="C15" s="95">
        <v>11</v>
      </c>
      <c r="D15" s="95">
        <v>1</v>
      </c>
      <c r="E15" s="95">
        <v>1040</v>
      </c>
      <c r="F15" s="98">
        <v>86.5</v>
      </c>
      <c r="G15" s="95">
        <v>6</v>
      </c>
      <c r="H15" s="95">
        <v>3</v>
      </c>
      <c r="I15" s="95">
        <v>1</v>
      </c>
      <c r="J15" s="95">
        <v>0</v>
      </c>
    </row>
    <row r="16" spans="1:10" x14ac:dyDescent="0.2">
      <c r="A16" s="96" t="s">
        <v>96</v>
      </c>
      <c r="B16" s="94">
        <v>12</v>
      </c>
      <c r="C16" s="95">
        <v>9</v>
      </c>
      <c r="D16" s="95">
        <v>3</v>
      </c>
      <c r="E16" s="95">
        <v>840</v>
      </c>
      <c r="F16" s="98">
        <f>E16/B16</f>
        <v>70</v>
      </c>
      <c r="G16" s="95">
        <v>0</v>
      </c>
      <c r="H16" s="95">
        <v>0</v>
      </c>
      <c r="I16" s="95">
        <v>1</v>
      </c>
      <c r="J16" s="95">
        <v>0</v>
      </c>
    </row>
    <row r="17" spans="1:10" x14ac:dyDescent="0.2">
      <c r="A17" s="96" t="s">
        <v>105</v>
      </c>
      <c r="B17" s="94">
        <v>11</v>
      </c>
      <c r="C17" s="95">
        <v>11</v>
      </c>
      <c r="D17" s="95">
        <v>0</v>
      </c>
      <c r="E17" s="95">
        <v>965</v>
      </c>
      <c r="F17" s="98">
        <v>87.5</v>
      </c>
      <c r="G17" s="95">
        <v>4</v>
      </c>
      <c r="H17" s="95">
        <v>5</v>
      </c>
      <c r="I17" s="95">
        <v>1</v>
      </c>
      <c r="J17" s="95">
        <v>0</v>
      </c>
    </row>
    <row r="18" spans="1:10" x14ac:dyDescent="0.2">
      <c r="A18" s="96" t="s">
        <v>15</v>
      </c>
      <c r="B18" s="94">
        <v>11</v>
      </c>
      <c r="C18" s="95">
        <v>8</v>
      </c>
      <c r="D18" s="95">
        <v>3</v>
      </c>
      <c r="E18" s="95">
        <v>760</v>
      </c>
      <c r="F18" s="98">
        <v>69</v>
      </c>
      <c r="G18" s="95">
        <v>2</v>
      </c>
      <c r="H18" s="95">
        <v>1</v>
      </c>
      <c r="I18" s="95">
        <v>0</v>
      </c>
      <c r="J18" s="95">
        <v>0</v>
      </c>
    </row>
    <row r="19" spans="1:10" x14ac:dyDescent="0.2">
      <c r="A19" s="96" t="s">
        <v>170</v>
      </c>
      <c r="B19" s="94">
        <v>10</v>
      </c>
      <c r="C19" s="95">
        <v>4</v>
      </c>
      <c r="D19" s="95">
        <v>6</v>
      </c>
      <c r="E19" s="95">
        <v>570</v>
      </c>
      <c r="F19" s="98">
        <f>E19/B19</f>
        <v>57</v>
      </c>
      <c r="G19" s="95">
        <v>0</v>
      </c>
      <c r="H19" s="95">
        <v>0</v>
      </c>
      <c r="I19" s="95">
        <v>0</v>
      </c>
      <c r="J19" s="95">
        <v>0</v>
      </c>
    </row>
    <row r="20" spans="1:10" x14ac:dyDescent="0.2">
      <c r="A20" s="96" t="s">
        <v>92</v>
      </c>
      <c r="B20" s="94">
        <v>9</v>
      </c>
      <c r="C20" s="95">
        <v>8</v>
      </c>
      <c r="D20" s="95">
        <v>1</v>
      </c>
      <c r="E20" s="95">
        <v>765</v>
      </c>
      <c r="F20" s="98">
        <f>E20/B20</f>
        <v>85</v>
      </c>
      <c r="G20" s="95">
        <v>0</v>
      </c>
      <c r="H20" s="95">
        <v>0</v>
      </c>
      <c r="I20" s="95">
        <v>0</v>
      </c>
      <c r="J20" s="95">
        <v>0</v>
      </c>
    </row>
    <row r="21" spans="1:10" x14ac:dyDescent="0.2">
      <c r="A21" s="96" t="s">
        <v>91</v>
      </c>
      <c r="B21" s="94">
        <v>9</v>
      </c>
      <c r="C21" s="95">
        <v>5</v>
      </c>
      <c r="D21" s="95">
        <v>4</v>
      </c>
      <c r="E21" s="95">
        <v>535</v>
      </c>
      <c r="F21" s="98">
        <v>59.5</v>
      </c>
      <c r="G21" s="95">
        <v>1</v>
      </c>
      <c r="H21" s="95">
        <v>0</v>
      </c>
      <c r="I21" s="95">
        <v>1</v>
      </c>
      <c r="J21" s="95">
        <v>0</v>
      </c>
    </row>
    <row r="22" spans="1:10" x14ac:dyDescent="0.2">
      <c r="A22" s="96" t="s">
        <v>74</v>
      </c>
      <c r="B22" s="94">
        <v>8</v>
      </c>
      <c r="C22" s="95">
        <v>3</v>
      </c>
      <c r="D22" s="95">
        <v>5</v>
      </c>
      <c r="E22" s="95">
        <v>385</v>
      </c>
      <c r="F22" s="98">
        <v>48</v>
      </c>
      <c r="G22" s="95">
        <v>0</v>
      </c>
      <c r="H22" s="95">
        <v>0</v>
      </c>
      <c r="I22" s="95">
        <v>0</v>
      </c>
      <c r="J22" s="95">
        <v>0</v>
      </c>
    </row>
    <row r="23" spans="1:10" x14ac:dyDescent="0.2">
      <c r="A23" s="96" t="s">
        <v>110</v>
      </c>
      <c r="B23" s="94">
        <v>3</v>
      </c>
      <c r="C23" s="95">
        <v>2</v>
      </c>
      <c r="D23" s="95">
        <v>1</v>
      </c>
      <c r="E23" s="95">
        <v>155</v>
      </c>
      <c r="F23" s="98">
        <v>51.5</v>
      </c>
      <c r="G23" s="95">
        <v>0</v>
      </c>
      <c r="H23" s="95">
        <v>0</v>
      </c>
      <c r="I23" s="95">
        <v>0</v>
      </c>
      <c r="J23" s="95">
        <v>0</v>
      </c>
    </row>
  </sheetData>
  <autoFilter ref="A1:J1" xr:uid="{00000000-0001-0000-0800-000000000000}"/>
  <sortState xmlns:xlrd2="http://schemas.microsoft.com/office/spreadsheetml/2017/richdata2" ref="A2:J23">
    <sortCondition descending="1" ref="B2:B23"/>
    <sortCondition descending="1" ref="E2:E23"/>
  </sortState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4.9989318521683403E-2"/>
  </sheetPr>
  <dimension ref="A1:M27"/>
  <sheetViews>
    <sheetView zoomScale="80" zoomScaleNormal="80" workbookViewId="0">
      <selection activeCell="X52" sqref="X52"/>
    </sheetView>
  </sheetViews>
  <sheetFormatPr baseColWidth="10" defaultColWidth="15.7109375" defaultRowHeight="20.100000000000001" customHeight="1" x14ac:dyDescent="0.25"/>
  <cols>
    <col min="1" max="1" width="12.7109375" style="99" bestFit="1" customWidth="1"/>
    <col min="2" max="2" width="12.42578125" style="99" bestFit="1" customWidth="1"/>
    <col min="3" max="3" width="14.28515625" style="99" bestFit="1" customWidth="1"/>
    <col min="4" max="4" width="12.140625" style="99" bestFit="1" customWidth="1"/>
    <col min="5" max="5" width="12.85546875" style="99" bestFit="1" customWidth="1"/>
    <col min="6" max="6" width="10.7109375" style="99" bestFit="1" customWidth="1"/>
    <col min="7" max="7" width="10" style="99" bestFit="1" customWidth="1"/>
    <col min="8" max="8" width="12" style="99" bestFit="1" customWidth="1"/>
    <col min="9" max="9" width="13.5703125" style="99" bestFit="1" customWidth="1"/>
    <col min="10" max="10" width="14.140625" style="99" bestFit="1" customWidth="1"/>
    <col min="11" max="11" width="21.42578125" style="99" bestFit="1" customWidth="1"/>
    <col min="12" max="16384" width="15.7109375" style="99"/>
  </cols>
  <sheetData>
    <row r="1" spans="1:13" ht="15" customHeight="1" x14ac:dyDescent="0.25">
      <c r="A1" s="5" t="s">
        <v>89</v>
      </c>
      <c r="B1" s="5" t="s">
        <v>0</v>
      </c>
      <c r="C1" s="6" t="s">
        <v>1</v>
      </c>
      <c r="D1" s="6" t="s">
        <v>228</v>
      </c>
      <c r="E1" s="6" t="s">
        <v>3</v>
      </c>
      <c r="F1" s="6" t="s">
        <v>94</v>
      </c>
      <c r="G1" s="6" t="s">
        <v>108</v>
      </c>
      <c r="H1" s="6" t="s">
        <v>107</v>
      </c>
      <c r="I1" s="6" t="s">
        <v>109</v>
      </c>
      <c r="J1" s="6" t="s">
        <v>106</v>
      </c>
      <c r="L1" s="100"/>
      <c r="M1" s="100"/>
    </row>
    <row r="2" spans="1:13" ht="13.5" customHeight="1" x14ac:dyDescent="0.25">
      <c r="A2" s="80" t="s">
        <v>74</v>
      </c>
      <c r="B2" s="93">
        <v>24</v>
      </c>
      <c r="C2" s="83">
        <v>21</v>
      </c>
      <c r="D2" s="83">
        <v>3</v>
      </c>
      <c r="E2" s="83">
        <v>2010</v>
      </c>
      <c r="F2" s="83">
        <v>85</v>
      </c>
      <c r="G2" s="83">
        <v>2</v>
      </c>
      <c r="H2" s="83">
        <v>1</v>
      </c>
      <c r="I2" s="83">
        <v>4</v>
      </c>
      <c r="J2" s="83">
        <v>0</v>
      </c>
    </row>
    <row r="3" spans="1:13" ht="13.5" customHeight="1" x14ac:dyDescent="0.25">
      <c r="A3" s="80" t="s">
        <v>84</v>
      </c>
      <c r="B3" s="93">
        <v>24</v>
      </c>
      <c r="C3" s="83">
        <v>21</v>
      </c>
      <c r="D3" s="83">
        <v>3</v>
      </c>
      <c r="E3" s="83">
        <v>1790</v>
      </c>
      <c r="F3" s="83">
        <v>75</v>
      </c>
      <c r="G3" s="83">
        <v>4</v>
      </c>
      <c r="H3" s="83">
        <v>0</v>
      </c>
      <c r="I3" s="83">
        <v>1</v>
      </c>
      <c r="J3" s="83">
        <v>0</v>
      </c>
    </row>
    <row r="4" spans="1:13" ht="13.5" customHeight="1" x14ac:dyDescent="0.25">
      <c r="A4" s="80" t="s">
        <v>18</v>
      </c>
      <c r="B4" s="93">
        <v>22</v>
      </c>
      <c r="C4" s="83">
        <v>20</v>
      </c>
      <c r="D4" s="83">
        <v>2</v>
      </c>
      <c r="E4" s="83">
        <v>1805</v>
      </c>
      <c r="F4" s="83">
        <v>83</v>
      </c>
      <c r="G4" s="83">
        <v>9</v>
      </c>
      <c r="H4" s="83">
        <v>8</v>
      </c>
      <c r="I4" s="83">
        <v>5</v>
      </c>
      <c r="J4" s="83">
        <v>1</v>
      </c>
    </row>
    <row r="5" spans="1:13" ht="13.5" customHeight="1" x14ac:dyDescent="0.25">
      <c r="A5" s="80" t="s">
        <v>16</v>
      </c>
      <c r="B5" s="93">
        <v>22</v>
      </c>
      <c r="C5" s="83">
        <v>20</v>
      </c>
      <c r="D5" s="83">
        <v>2</v>
      </c>
      <c r="E5" s="83">
        <v>1725</v>
      </c>
      <c r="F5" s="83" t="s">
        <v>88</v>
      </c>
      <c r="G5" s="83">
        <v>1</v>
      </c>
      <c r="H5" s="83">
        <v>4</v>
      </c>
      <c r="I5" s="83">
        <v>1</v>
      </c>
      <c r="J5" s="83">
        <v>0</v>
      </c>
    </row>
    <row r="6" spans="1:13" ht="13.5" customHeight="1" x14ac:dyDescent="0.25">
      <c r="A6" s="80" t="s">
        <v>85</v>
      </c>
      <c r="B6" s="93">
        <v>21</v>
      </c>
      <c r="C6" s="83">
        <v>16</v>
      </c>
      <c r="D6" s="83">
        <v>5</v>
      </c>
      <c r="E6" s="83">
        <v>1305</v>
      </c>
      <c r="F6" s="83">
        <v>61</v>
      </c>
      <c r="G6" s="83">
        <v>2</v>
      </c>
      <c r="H6" s="83">
        <v>2</v>
      </c>
      <c r="I6" s="83">
        <v>0</v>
      </c>
      <c r="J6" s="83">
        <v>0</v>
      </c>
    </row>
    <row r="7" spans="1:13" ht="13.5" customHeight="1" x14ac:dyDescent="0.25">
      <c r="A7" s="80" t="s">
        <v>21</v>
      </c>
      <c r="B7" s="93">
        <v>21</v>
      </c>
      <c r="C7" s="83">
        <v>17</v>
      </c>
      <c r="D7" s="83">
        <v>4</v>
      </c>
      <c r="E7" s="83">
        <v>1300</v>
      </c>
      <c r="F7" s="83">
        <v>62</v>
      </c>
      <c r="G7" s="83">
        <v>9</v>
      </c>
      <c r="H7" s="83">
        <v>5</v>
      </c>
      <c r="I7" s="83">
        <v>2</v>
      </c>
      <c r="J7" s="83">
        <v>0</v>
      </c>
    </row>
    <row r="8" spans="1:13" ht="13.5" customHeight="1" x14ac:dyDescent="0.25">
      <c r="A8" s="80" t="s">
        <v>104</v>
      </c>
      <c r="B8" s="93">
        <v>20</v>
      </c>
      <c r="C8" s="83">
        <v>20</v>
      </c>
      <c r="D8" s="83">
        <v>0</v>
      </c>
      <c r="E8" s="83">
        <v>1800</v>
      </c>
      <c r="F8" s="83">
        <v>90</v>
      </c>
      <c r="G8" s="83">
        <v>0</v>
      </c>
      <c r="H8" s="83">
        <v>0</v>
      </c>
      <c r="I8" s="83">
        <v>0</v>
      </c>
      <c r="J8" s="83">
        <v>0</v>
      </c>
    </row>
    <row r="9" spans="1:13" ht="13.5" customHeight="1" x14ac:dyDescent="0.25">
      <c r="A9" s="80" t="s">
        <v>171</v>
      </c>
      <c r="B9" s="93">
        <v>20</v>
      </c>
      <c r="C9" s="83">
        <v>17</v>
      </c>
      <c r="D9" s="83">
        <v>3</v>
      </c>
      <c r="E9" s="83">
        <v>1630</v>
      </c>
      <c r="F9" s="83" t="s">
        <v>25</v>
      </c>
      <c r="G9" s="83">
        <v>7</v>
      </c>
      <c r="H9" s="83">
        <v>8</v>
      </c>
      <c r="I9" s="83">
        <v>1</v>
      </c>
      <c r="J9" s="83">
        <v>0</v>
      </c>
    </row>
    <row r="10" spans="1:13" ht="13.5" customHeight="1" x14ac:dyDescent="0.25">
      <c r="A10" s="80" t="s">
        <v>4</v>
      </c>
      <c r="B10" s="93">
        <v>20</v>
      </c>
      <c r="C10" s="83">
        <v>16</v>
      </c>
      <c r="D10" s="83">
        <v>4</v>
      </c>
      <c r="E10" s="83">
        <v>1325</v>
      </c>
      <c r="F10" s="83" t="s">
        <v>38</v>
      </c>
      <c r="G10" s="83">
        <v>0</v>
      </c>
      <c r="H10" s="83">
        <v>0</v>
      </c>
      <c r="I10" s="83">
        <v>2</v>
      </c>
      <c r="J10" s="83">
        <v>0</v>
      </c>
    </row>
    <row r="11" spans="1:13" ht="13.5" customHeight="1" x14ac:dyDescent="0.25">
      <c r="A11" s="80" t="s">
        <v>86</v>
      </c>
      <c r="B11" s="93">
        <v>18</v>
      </c>
      <c r="C11" s="83">
        <v>16</v>
      </c>
      <c r="D11" s="83">
        <v>2</v>
      </c>
      <c r="E11" s="83">
        <v>1450</v>
      </c>
      <c r="F11" s="83" t="s">
        <v>46</v>
      </c>
      <c r="G11" s="83">
        <v>8</v>
      </c>
      <c r="H11" s="83">
        <v>3</v>
      </c>
      <c r="I11" s="83">
        <v>1</v>
      </c>
      <c r="J11" s="83">
        <v>0</v>
      </c>
    </row>
    <row r="12" spans="1:13" ht="13.5" customHeight="1" x14ac:dyDescent="0.25">
      <c r="A12" s="80" t="s">
        <v>82</v>
      </c>
      <c r="B12" s="93">
        <v>17</v>
      </c>
      <c r="C12" s="83">
        <v>15</v>
      </c>
      <c r="D12" s="83">
        <v>2</v>
      </c>
      <c r="E12" s="83">
        <v>1350</v>
      </c>
      <c r="F12" s="83">
        <v>80</v>
      </c>
      <c r="G12" s="83">
        <v>2</v>
      </c>
      <c r="H12" s="83">
        <v>2</v>
      </c>
      <c r="I12" s="83">
        <v>0</v>
      </c>
      <c r="J12" s="83">
        <v>0</v>
      </c>
    </row>
    <row r="13" spans="1:13" ht="13.5" customHeight="1" x14ac:dyDescent="0.25">
      <c r="A13" s="80" t="s">
        <v>20</v>
      </c>
      <c r="B13" s="93">
        <v>16</v>
      </c>
      <c r="C13" s="83">
        <v>14</v>
      </c>
      <c r="D13" s="83">
        <v>2</v>
      </c>
      <c r="E13" s="83">
        <v>1270</v>
      </c>
      <c r="F13" s="83">
        <v>80</v>
      </c>
      <c r="G13" s="83">
        <v>8</v>
      </c>
      <c r="H13" s="83">
        <v>2</v>
      </c>
      <c r="I13" s="83">
        <v>3</v>
      </c>
      <c r="J13" s="83">
        <v>0</v>
      </c>
    </row>
    <row r="14" spans="1:13" ht="13.5" customHeight="1" x14ac:dyDescent="0.25">
      <c r="A14" s="80" t="s">
        <v>15</v>
      </c>
      <c r="B14" s="93">
        <v>16</v>
      </c>
      <c r="C14" s="83">
        <v>12</v>
      </c>
      <c r="D14" s="83">
        <v>4</v>
      </c>
      <c r="E14" s="83">
        <v>1245</v>
      </c>
      <c r="F14" s="83">
        <v>78</v>
      </c>
      <c r="G14" s="83">
        <v>1</v>
      </c>
      <c r="H14" s="83">
        <v>1</v>
      </c>
      <c r="I14" s="83">
        <v>0</v>
      </c>
      <c r="J14" s="83">
        <v>0</v>
      </c>
    </row>
    <row r="15" spans="1:13" ht="13.5" customHeight="1" x14ac:dyDescent="0.25">
      <c r="A15" s="80" t="s">
        <v>9</v>
      </c>
      <c r="B15" s="93">
        <v>16</v>
      </c>
      <c r="C15" s="83">
        <v>13</v>
      </c>
      <c r="D15" s="83">
        <v>3</v>
      </c>
      <c r="E15" s="83">
        <v>1195</v>
      </c>
      <c r="F15" s="83">
        <v>75</v>
      </c>
      <c r="G15" s="83">
        <v>0</v>
      </c>
      <c r="H15" s="83">
        <v>0</v>
      </c>
      <c r="I15" s="83">
        <v>2</v>
      </c>
      <c r="J15" s="83">
        <v>1</v>
      </c>
    </row>
    <row r="16" spans="1:13" ht="13.5" customHeight="1" x14ac:dyDescent="0.25">
      <c r="A16" s="80" t="s">
        <v>5</v>
      </c>
      <c r="B16" s="93">
        <v>16</v>
      </c>
      <c r="C16" s="83">
        <v>13</v>
      </c>
      <c r="D16" s="83">
        <v>3</v>
      </c>
      <c r="E16" s="83">
        <v>1050</v>
      </c>
      <c r="F16" s="83" t="s">
        <v>87</v>
      </c>
      <c r="G16" s="83">
        <v>0</v>
      </c>
      <c r="H16" s="83">
        <v>0</v>
      </c>
      <c r="I16" s="83">
        <v>1</v>
      </c>
      <c r="J16" s="83">
        <v>1</v>
      </c>
    </row>
    <row r="17" spans="1:11" ht="13.5" customHeight="1" x14ac:dyDescent="0.25">
      <c r="A17" s="80" t="s">
        <v>169</v>
      </c>
      <c r="B17" s="93">
        <v>15</v>
      </c>
      <c r="C17" s="83">
        <v>11</v>
      </c>
      <c r="D17" s="83">
        <v>4</v>
      </c>
      <c r="E17" s="83">
        <v>1115</v>
      </c>
      <c r="F17" s="83" t="s">
        <v>23</v>
      </c>
      <c r="G17" s="83">
        <v>2</v>
      </c>
      <c r="H17" s="83">
        <v>2</v>
      </c>
      <c r="I17" s="83">
        <v>2</v>
      </c>
      <c r="J17" s="83">
        <v>0</v>
      </c>
    </row>
    <row r="18" spans="1:11" ht="13.5" customHeight="1" x14ac:dyDescent="0.25">
      <c r="A18" s="80" t="s">
        <v>13</v>
      </c>
      <c r="B18" s="93">
        <v>15</v>
      </c>
      <c r="C18" s="83">
        <v>13</v>
      </c>
      <c r="D18" s="83">
        <v>2</v>
      </c>
      <c r="E18" s="83">
        <v>995</v>
      </c>
      <c r="F18" s="83" t="s">
        <v>38</v>
      </c>
      <c r="G18" s="83">
        <v>2</v>
      </c>
      <c r="H18" s="83">
        <v>2</v>
      </c>
      <c r="I18" s="83">
        <v>1</v>
      </c>
      <c r="J18" s="83">
        <v>0</v>
      </c>
    </row>
    <row r="19" spans="1:11" ht="13.5" customHeight="1" x14ac:dyDescent="0.25">
      <c r="A19" s="80" t="s">
        <v>226</v>
      </c>
      <c r="B19" s="93">
        <v>6</v>
      </c>
      <c r="C19" s="83">
        <v>5</v>
      </c>
      <c r="D19" s="83">
        <v>1</v>
      </c>
      <c r="E19" s="83">
        <v>475</v>
      </c>
      <c r="F19" s="83">
        <v>79</v>
      </c>
      <c r="G19" s="83">
        <v>0</v>
      </c>
      <c r="H19" s="83">
        <v>0</v>
      </c>
      <c r="I19" s="83">
        <v>0</v>
      </c>
      <c r="J19" s="83">
        <v>0</v>
      </c>
    </row>
    <row r="20" spans="1:11" ht="13.5" customHeight="1" x14ac:dyDescent="0.25">
      <c r="A20" s="80" t="s">
        <v>76</v>
      </c>
      <c r="B20" s="93">
        <v>6</v>
      </c>
      <c r="C20" s="83">
        <v>5</v>
      </c>
      <c r="D20" s="83">
        <v>1</v>
      </c>
      <c r="E20" s="83">
        <v>450</v>
      </c>
      <c r="F20" s="83">
        <v>75</v>
      </c>
      <c r="G20" s="83">
        <v>0</v>
      </c>
      <c r="H20" s="83">
        <v>1</v>
      </c>
      <c r="I20" s="83">
        <v>0</v>
      </c>
      <c r="J20" s="83">
        <v>0</v>
      </c>
      <c r="K20" s="80" t="s">
        <v>116</v>
      </c>
    </row>
    <row r="21" spans="1:11" ht="13.5" customHeight="1" x14ac:dyDescent="0.25">
      <c r="A21" s="80" t="s">
        <v>10</v>
      </c>
      <c r="B21" s="93">
        <v>6</v>
      </c>
      <c r="C21" s="83">
        <v>5</v>
      </c>
      <c r="D21" s="83">
        <v>1</v>
      </c>
      <c r="E21" s="83">
        <v>370</v>
      </c>
      <c r="F21" s="83" t="s">
        <v>83</v>
      </c>
      <c r="G21" s="83">
        <v>0</v>
      </c>
      <c r="H21" s="83">
        <v>1</v>
      </c>
      <c r="I21" s="83">
        <v>0</v>
      </c>
      <c r="J21" s="83">
        <v>0</v>
      </c>
    </row>
    <row r="22" spans="1:11" ht="13.5" customHeight="1" x14ac:dyDescent="0.25">
      <c r="A22" s="80" t="s">
        <v>6</v>
      </c>
      <c r="B22" s="93">
        <v>5</v>
      </c>
      <c r="C22" s="83">
        <v>3</v>
      </c>
      <c r="D22" s="83">
        <v>2</v>
      </c>
      <c r="E22" s="83">
        <v>295</v>
      </c>
      <c r="F22" s="83">
        <v>59</v>
      </c>
      <c r="G22" s="83">
        <v>0</v>
      </c>
      <c r="H22" s="83">
        <v>0</v>
      </c>
      <c r="I22" s="83">
        <v>0</v>
      </c>
      <c r="J22" s="83">
        <v>0</v>
      </c>
    </row>
    <row r="23" spans="1:11" ht="13.5" customHeight="1" x14ac:dyDescent="0.25">
      <c r="A23" s="80" t="s">
        <v>119</v>
      </c>
      <c r="B23" s="93">
        <v>3</v>
      </c>
      <c r="C23" s="83">
        <v>3</v>
      </c>
      <c r="D23" s="83">
        <v>0</v>
      </c>
      <c r="E23" s="83">
        <v>250</v>
      </c>
      <c r="F23" s="83" t="s">
        <v>29</v>
      </c>
      <c r="G23" s="83">
        <v>0</v>
      </c>
      <c r="H23" s="83">
        <v>0</v>
      </c>
      <c r="I23" s="83">
        <v>0</v>
      </c>
      <c r="J23" s="83">
        <v>0</v>
      </c>
    </row>
    <row r="24" spans="1:11" ht="13.5" customHeight="1" x14ac:dyDescent="0.25">
      <c r="A24" s="80" t="s">
        <v>17</v>
      </c>
      <c r="B24" s="93">
        <v>3</v>
      </c>
      <c r="C24" s="83">
        <v>2</v>
      </c>
      <c r="D24" s="83">
        <v>1</v>
      </c>
      <c r="E24" s="83">
        <v>210</v>
      </c>
      <c r="F24" s="83">
        <v>70</v>
      </c>
      <c r="G24" s="83">
        <v>1</v>
      </c>
      <c r="H24" s="83">
        <v>0</v>
      </c>
      <c r="I24" s="83">
        <v>0</v>
      </c>
      <c r="J24" s="83">
        <v>0</v>
      </c>
    </row>
    <row r="25" spans="1:11" ht="13.5" customHeight="1" x14ac:dyDescent="0.25">
      <c r="A25" s="80" t="s">
        <v>100</v>
      </c>
      <c r="B25" s="93">
        <v>3</v>
      </c>
      <c r="C25" s="83">
        <v>0</v>
      </c>
      <c r="D25" s="83">
        <v>3</v>
      </c>
      <c r="E25" s="83">
        <v>90</v>
      </c>
      <c r="F25" s="83">
        <v>30</v>
      </c>
      <c r="G25" s="83">
        <v>0</v>
      </c>
      <c r="H25" s="83">
        <v>0</v>
      </c>
      <c r="I25" s="83">
        <v>0</v>
      </c>
      <c r="J25" s="83">
        <v>0</v>
      </c>
    </row>
    <row r="26" spans="1:11" ht="13.5" customHeight="1" x14ac:dyDescent="0.25">
      <c r="A26" s="80" t="s">
        <v>11</v>
      </c>
      <c r="B26" s="93">
        <v>1</v>
      </c>
      <c r="C26" s="83">
        <v>0</v>
      </c>
      <c r="D26" s="83">
        <v>1</v>
      </c>
      <c r="E26" s="83">
        <v>20</v>
      </c>
      <c r="F26" s="83">
        <v>20</v>
      </c>
      <c r="G26" s="83">
        <v>0</v>
      </c>
      <c r="H26" s="83">
        <v>0</v>
      </c>
      <c r="I26" s="83">
        <v>0</v>
      </c>
      <c r="J26" s="83">
        <v>0</v>
      </c>
    </row>
    <row r="27" spans="1:11" ht="20.100000000000001" customHeight="1" x14ac:dyDescent="0.25">
      <c r="A27" s="101"/>
      <c r="B27" s="102"/>
      <c r="C27" s="102"/>
      <c r="D27" s="102"/>
      <c r="E27" s="102"/>
      <c r="F27" s="102"/>
      <c r="G27" s="102"/>
      <c r="H27" s="102"/>
      <c r="I27" s="102"/>
      <c r="J27" s="102"/>
    </row>
  </sheetData>
  <autoFilter ref="A1:J1" xr:uid="{00000000-0001-0000-0900-000000000000}"/>
  <sortState xmlns:xlrd2="http://schemas.microsoft.com/office/spreadsheetml/2017/richdata2" ref="A2:K26">
    <sortCondition descending="1" ref="B2:B26"/>
    <sortCondition descending="1" ref="E2:E26"/>
  </sortState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4.9989318521683403E-2"/>
  </sheetPr>
  <dimension ref="A1:N23"/>
  <sheetViews>
    <sheetView zoomScale="80" zoomScaleNormal="80" workbookViewId="0">
      <selection activeCell="X52" sqref="X52"/>
    </sheetView>
  </sheetViews>
  <sheetFormatPr baseColWidth="10" defaultColWidth="15.7109375" defaultRowHeight="20.100000000000001" customHeight="1" x14ac:dyDescent="0.25"/>
  <cols>
    <col min="1" max="1" width="12.7109375" style="103" bestFit="1" customWidth="1"/>
    <col min="2" max="2" width="12.42578125" style="103" bestFit="1" customWidth="1"/>
    <col min="3" max="3" width="14.28515625" style="103" bestFit="1" customWidth="1"/>
    <col min="4" max="4" width="12.140625" style="103" bestFit="1" customWidth="1"/>
    <col min="5" max="5" width="15.7109375" style="92"/>
    <col min="6" max="6" width="12.85546875" style="103" bestFit="1" customWidth="1"/>
    <col min="7" max="7" width="10.7109375" style="103" bestFit="1" customWidth="1"/>
    <col min="8" max="8" width="10" style="103" bestFit="1" customWidth="1"/>
    <col min="9" max="9" width="12" style="103" bestFit="1" customWidth="1"/>
    <col min="10" max="10" width="13.5703125" style="103" bestFit="1" customWidth="1"/>
    <col min="11" max="11" width="9.5703125" style="103" bestFit="1" customWidth="1"/>
    <col min="12" max="12" width="20.140625" style="103" bestFit="1" customWidth="1"/>
    <col min="13" max="13" width="15.7109375" style="92"/>
    <col min="14" max="16384" width="15.7109375" style="103"/>
  </cols>
  <sheetData>
    <row r="1" spans="1:14" ht="15" customHeight="1" x14ac:dyDescent="0.25">
      <c r="A1" s="5" t="s">
        <v>89</v>
      </c>
      <c r="B1" s="5" t="s">
        <v>0</v>
      </c>
      <c r="C1" s="6" t="s">
        <v>1</v>
      </c>
      <c r="D1" s="6" t="s">
        <v>228</v>
      </c>
      <c r="E1" s="6" t="s">
        <v>3</v>
      </c>
      <c r="F1" s="6" t="s">
        <v>94</v>
      </c>
      <c r="G1" s="6" t="s">
        <v>108</v>
      </c>
      <c r="H1" s="6" t="s">
        <v>107</v>
      </c>
      <c r="I1" s="6" t="s">
        <v>109</v>
      </c>
      <c r="J1" s="6" t="s">
        <v>106</v>
      </c>
      <c r="K1" s="6" t="s">
        <v>2</v>
      </c>
      <c r="N1" s="104"/>
    </row>
    <row r="2" spans="1:14" ht="13.5" customHeight="1" x14ac:dyDescent="0.25">
      <c r="A2" s="80" t="s">
        <v>18</v>
      </c>
      <c r="B2" s="93">
        <v>20</v>
      </c>
      <c r="C2" s="83">
        <v>19</v>
      </c>
      <c r="D2" s="83">
        <v>1</v>
      </c>
      <c r="E2" s="83">
        <v>1720</v>
      </c>
      <c r="F2" s="83">
        <v>86</v>
      </c>
      <c r="G2" s="83">
        <v>10</v>
      </c>
      <c r="H2" s="83">
        <v>5</v>
      </c>
      <c r="I2" s="83">
        <v>4</v>
      </c>
      <c r="J2" s="83">
        <v>0</v>
      </c>
      <c r="K2" s="83">
        <v>15</v>
      </c>
      <c r="L2" s="92" t="s">
        <v>117</v>
      </c>
    </row>
    <row r="3" spans="1:14" ht="13.5" customHeight="1" x14ac:dyDescent="0.25">
      <c r="A3" s="80" t="s">
        <v>13</v>
      </c>
      <c r="B3" s="93">
        <v>20</v>
      </c>
      <c r="C3" s="83">
        <v>18</v>
      </c>
      <c r="D3" s="83">
        <v>2</v>
      </c>
      <c r="E3" s="83">
        <v>1590</v>
      </c>
      <c r="F3" s="83">
        <v>80</v>
      </c>
      <c r="G3" s="83">
        <v>2</v>
      </c>
      <c r="H3" s="83">
        <v>2</v>
      </c>
      <c r="I3" s="83">
        <v>0</v>
      </c>
      <c r="J3" s="83">
        <v>0</v>
      </c>
      <c r="K3" s="83">
        <v>15</v>
      </c>
    </row>
    <row r="4" spans="1:14" ht="13.5" customHeight="1" x14ac:dyDescent="0.25">
      <c r="A4" s="80" t="s">
        <v>74</v>
      </c>
      <c r="B4" s="93">
        <v>19</v>
      </c>
      <c r="C4" s="83">
        <v>17</v>
      </c>
      <c r="D4" s="83">
        <v>2</v>
      </c>
      <c r="E4" s="83">
        <v>1570</v>
      </c>
      <c r="F4" s="83" t="s">
        <v>55</v>
      </c>
      <c r="G4" s="83">
        <v>1</v>
      </c>
      <c r="H4" s="83">
        <v>0</v>
      </c>
      <c r="I4" s="83">
        <v>1</v>
      </c>
      <c r="J4" s="83">
        <v>0</v>
      </c>
      <c r="K4" s="83">
        <v>16</v>
      </c>
    </row>
    <row r="5" spans="1:14" ht="13.5" customHeight="1" x14ac:dyDescent="0.25">
      <c r="A5" s="80" t="s">
        <v>76</v>
      </c>
      <c r="B5" s="93">
        <v>19</v>
      </c>
      <c r="C5" s="83">
        <v>16</v>
      </c>
      <c r="D5" s="83">
        <v>3</v>
      </c>
      <c r="E5" s="83">
        <v>1520</v>
      </c>
      <c r="F5" s="83">
        <v>80</v>
      </c>
      <c r="G5" s="83">
        <v>2</v>
      </c>
      <c r="H5" s="83">
        <v>2</v>
      </c>
      <c r="I5" s="83">
        <v>1</v>
      </c>
      <c r="J5" s="83">
        <v>0</v>
      </c>
      <c r="K5" s="83">
        <v>9</v>
      </c>
      <c r="L5" s="92" t="s">
        <v>116</v>
      </c>
    </row>
    <row r="6" spans="1:14" ht="13.5" customHeight="1" x14ac:dyDescent="0.25">
      <c r="A6" s="80" t="s">
        <v>15</v>
      </c>
      <c r="B6" s="93">
        <v>18</v>
      </c>
      <c r="C6" s="83">
        <v>15</v>
      </c>
      <c r="D6" s="83">
        <v>3</v>
      </c>
      <c r="E6" s="83">
        <v>1320</v>
      </c>
      <c r="F6" s="83">
        <v>73</v>
      </c>
      <c r="G6" s="83">
        <v>0</v>
      </c>
      <c r="H6" s="83">
        <v>1</v>
      </c>
      <c r="I6" s="83">
        <v>0</v>
      </c>
      <c r="J6" s="83">
        <v>0</v>
      </c>
      <c r="K6" s="83">
        <v>9</v>
      </c>
      <c r="L6" s="92" t="s">
        <v>117</v>
      </c>
    </row>
    <row r="7" spans="1:14" ht="13.5" customHeight="1" x14ac:dyDescent="0.25">
      <c r="A7" s="80" t="s">
        <v>16</v>
      </c>
      <c r="B7" s="93">
        <v>17</v>
      </c>
      <c r="C7" s="83">
        <v>15</v>
      </c>
      <c r="D7" s="83">
        <v>2</v>
      </c>
      <c r="E7" s="83">
        <v>1350</v>
      </c>
      <c r="F7" s="83">
        <v>81</v>
      </c>
      <c r="G7" s="83">
        <v>2</v>
      </c>
      <c r="H7" s="83">
        <v>2</v>
      </c>
      <c r="I7" s="83">
        <v>0</v>
      </c>
      <c r="J7" s="83">
        <v>0</v>
      </c>
      <c r="K7" s="83">
        <v>11</v>
      </c>
      <c r="L7" s="92"/>
    </row>
    <row r="8" spans="1:14" ht="13.5" customHeight="1" x14ac:dyDescent="0.25">
      <c r="A8" s="80" t="s">
        <v>82</v>
      </c>
      <c r="B8" s="93">
        <v>17</v>
      </c>
      <c r="C8" s="83">
        <v>14</v>
      </c>
      <c r="D8" s="83">
        <v>3</v>
      </c>
      <c r="E8" s="83">
        <v>1330</v>
      </c>
      <c r="F8" s="83">
        <v>78</v>
      </c>
      <c r="G8" s="83">
        <v>0</v>
      </c>
      <c r="H8" s="83">
        <v>2</v>
      </c>
      <c r="I8" s="83">
        <v>0</v>
      </c>
      <c r="J8" s="83">
        <v>0</v>
      </c>
      <c r="K8" s="83">
        <v>12</v>
      </c>
    </row>
    <row r="9" spans="1:14" ht="13.5" customHeight="1" x14ac:dyDescent="0.25">
      <c r="A9" s="80" t="s">
        <v>171</v>
      </c>
      <c r="B9" s="93">
        <v>16</v>
      </c>
      <c r="C9" s="83">
        <v>16</v>
      </c>
      <c r="D9" s="83">
        <v>0</v>
      </c>
      <c r="E9" s="83">
        <v>1425</v>
      </c>
      <c r="F9" s="83">
        <v>89</v>
      </c>
      <c r="G9" s="83">
        <v>13</v>
      </c>
      <c r="H9" s="83">
        <v>2</v>
      </c>
      <c r="I9" s="83">
        <v>2</v>
      </c>
      <c r="J9" s="83">
        <v>0</v>
      </c>
      <c r="K9" s="83">
        <v>15</v>
      </c>
      <c r="L9" s="92"/>
    </row>
    <row r="10" spans="1:14" ht="13.5" customHeight="1" x14ac:dyDescent="0.25">
      <c r="A10" s="80" t="s">
        <v>5</v>
      </c>
      <c r="B10" s="93">
        <v>15</v>
      </c>
      <c r="C10" s="83">
        <v>12</v>
      </c>
      <c r="D10" s="83">
        <v>3</v>
      </c>
      <c r="E10" s="83">
        <v>1160</v>
      </c>
      <c r="F10" s="83" t="s">
        <v>80</v>
      </c>
      <c r="G10" s="83">
        <v>0</v>
      </c>
      <c r="H10" s="83">
        <v>0</v>
      </c>
      <c r="I10" s="83">
        <v>3</v>
      </c>
      <c r="J10" s="83">
        <v>0</v>
      </c>
      <c r="K10" s="83">
        <v>10</v>
      </c>
      <c r="L10" s="92"/>
    </row>
    <row r="11" spans="1:14" ht="13.5" customHeight="1" x14ac:dyDescent="0.25">
      <c r="A11" s="80" t="s">
        <v>96</v>
      </c>
      <c r="B11" s="93">
        <v>15</v>
      </c>
      <c r="C11" s="83">
        <v>12</v>
      </c>
      <c r="D11" s="83">
        <v>3</v>
      </c>
      <c r="E11" s="83">
        <v>1145</v>
      </c>
      <c r="F11" s="83" t="s">
        <v>57</v>
      </c>
      <c r="G11" s="83">
        <v>0</v>
      </c>
      <c r="H11" s="83">
        <v>4</v>
      </c>
      <c r="I11" s="83">
        <v>0</v>
      </c>
      <c r="J11" s="83">
        <v>0</v>
      </c>
      <c r="K11" s="83">
        <v>7</v>
      </c>
      <c r="L11" s="92"/>
    </row>
    <row r="12" spans="1:14" ht="13.5" customHeight="1" x14ac:dyDescent="0.25">
      <c r="A12" s="80" t="s">
        <v>169</v>
      </c>
      <c r="B12" s="93">
        <v>15</v>
      </c>
      <c r="C12" s="83">
        <v>13</v>
      </c>
      <c r="D12" s="83">
        <v>2</v>
      </c>
      <c r="E12" s="83">
        <v>1025</v>
      </c>
      <c r="F12" s="83">
        <v>75</v>
      </c>
      <c r="G12" s="83">
        <v>0</v>
      </c>
      <c r="H12" s="83">
        <v>1</v>
      </c>
      <c r="I12" s="83">
        <v>0</v>
      </c>
      <c r="J12" s="83">
        <v>0</v>
      </c>
      <c r="K12" s="83">
        <v>8</v>
      </c>
      <c r="L12" s="92" t="s">
        <v>117</v>
      </c>
    </row>
    <row r="13" spans="1:14" ht="13.5" customHeight="1" x14ac:dyDescent="0.25">
      <c r="A13" s="80" t="s">
        <v>9</v>
      </c>
      <c r="B13" s="93">
        <v>15</v>
      </c>
      <c r="C13" s="83">
        <v>13</v>
      </c>
      <c r="D13" s="83">
        <v>2</v>
      </c>
      <c r="E13" s="83">
        <v>950</v>
      </c>
      <c r="F13" s="83" t="s">
        <v>81</v>
      </c>
      <c r="G13" s="83">
        <v>0</v>
      </c>
      <c r="H13" s="83">
        <v>0</v>
      </c>
      <c r="I13" s="83">
        <v>1</v>
      </c>
      <c r="J13" s="83">
        <v>0</v>
      </c>
      <c r="K13" s="83">
        <v>5</v>
      </c>
      <c r="L13" s="92"/>
    </row>
    <row r="14" spans="1:14" ht="13.5" customHeight="1" x14ac:dyDescent="0.25">
      <c r="A14" s="80" t="s">
        <v>104</v>
      </c>
      <c r="B14" s="93">
        <v>14</v>
      </c>
      <c r="C14" s="83">
        <v>14</v>
      </c>
      <c r="D14" s="83">
        <v>0</v>
      </c>
      <c r="E14" s="83">
        <v>1260</v>
      </c>
      <c r="F14" s="83">
        <v>90</v>
      </c>
      <c r="G14" s="83">
        <v>0</v>
      </c>
      <c r="H14" s="83">
        <v>0</v>
      </c>
      <c r="I14" s="83">
        <v>1</v>
      </c>
      <c r="J14" s="83">
        <v>0</v>
      </c>
      <c r="K14" s="83">
        <v>13</v>
      </c>
    </row>
    <row r="15" spans="1:14" ht="13.5" customHeight="1" x14ac:dyDescent="0.25">
      <c r="A15" s="80" t="s">
        <v>20</v>
      </c>
      <c r="B15" s="93">
        <v>13</v>
      </c>
      <c r="C15" s="83">
        <v>12</v>
      </c>
      <c r="D15" s="83">
        <v>1</v>
      </c>
      <c r="E15" s="83">
        <v>1095</v>
      </c>
      <c r="F15" s="83">
        <v>84</v>
      </c>
      <c r="G15" s="83">
        <v>4</v>
      </c>
      <c r="H15" s="83">
        <v>1</v>
      </c>
      <c r="I15" s="83">
        <v>4</v>
      </c>
      <c r="J15" s="83">
        <v>0</v>
      </c>
      <c r="K15" s="83">
        <v>10</v>
      </c>
      <c r="L15" s="92"/>
    </row>
    <row r="16" spans="1:14" ht="13.5" customHeight="1" x14ac:dyDescent="0.25">
      <c r="A16" s="80" t="s">
        <v>75</v>
      </c>
      <c r="B16" s="93">
        <v>13</v>
      </c>
      <c r="C16" s="83">
        <v>9</v>
      </c>
      <c r="D16" s="83">
        <v>4</v>
      </c>
      <c r="E16" s="83">
        <v>815</v>
      </c>
      <c r="F16" s="83">
        <v>63</v>
      </c>
      <c r="G16" s="83">
        <v>0</v>
      </c>
      <c r="H16" s="83">
        <v>1</v>
      </c>
      <c r="I16" s="83">
        <v>1</v>
      </c>
      <c r="J16" s="83">
        <v>0</v>
      </c>
      <c r="K16" s="83">
        <v>5</v>
      </c>
      <c r="L16" s="92"/>
    </row>
    <row r="17" spans="1:12" ht="13.5" customHeight="1" x14ac:dyDescent="0.25">
      <c r="A17" s="80" t="s">
        <v>17</v>
      </c>
      <c r="B17" s="93">
        <v>12</v>
      </c>
      <c r="C17" s="83">
        <v>10</v>
      </c>
      <c r="D17" s="83">
        <v>2</v>
      </c>
      <c r="E17" s="83">
        <v>920</v>
      </c>
      <c r="F17" s="83" t="s">
        <v>57</v>
      </c>
      <c r="G17" s="83">
        <v>3</v>
      </c>
      <c r="H17" s="83">
        <v>2</v>
      </c>
      <c r="I17" s="83">
        <v>0</v>
      </c>
      <c r="J17" s="83">
        <v>1</v>
      </c>
      <c r="K17" s="83">
        <v>6</v>
      </c>
      <c r="L17" s="92"/>
    </row>
    <row r="18" spans="1:12" ht="13.5" customHeight="1" x14ac:dyDescent="0.25">
      <c r="A18" s="80" t="s">
        <v>21</v>
      </c>
      <c r="B18" s="93">
        <v>11</v>
      </c>
      <c r="C18" s="83">
        <v>8</v>
      </c>
      <c r="D18" s="83">
        <v>3</v>
      </c>
      <c r="E18" s="83">
        <v>725</v>
      </c>
      <c r="F18" s="83">
        <v>66</v>
      </c>
      <c r="G18" s="83">
        <v>3</v>
      </c>
      <c r="H18" s="83">
        <v>0</v>
      </c>
      <c r="I18" s="83">
        <v>3</v>
      </c>
      <c r="J18" s="83">
        <v>0</v>
      </c>
      <c r="K18" s="83">
        <v>3</v>
      </c>
      <c r="L18" s="92" t="s">
        <v>232</v>
      </c>
    </row>
    <row r="19" spans="1:12" ht="13.5" customHeight="1" x14ac:dyDescent="0.25">
      <c r="A19" s="80" t="s">
        <v>4</v>
      </c>
      <c r="B19" s="93">
        <v>11</v>
      </c>
      <c r="C19" s="83">
        <v>7</v>
      </c>
      <c r="D19" s="83">
        <v>4</v>
      </c>
      <c r="E19" s="83">
        <v>635</v>
      </c>
      <c r="F19" s="83">
        <v>58</v>
      </c>
      <c r="G19" s="83">
        <v>0</v>
      </c>
      <c r="H19" s="83">
        <v>0</v>
      </c>
      <c r="I19" s="83">
        <v>1</v>
      </c>
      <c r="J19" s="83">
        <v>1</v>
      </c>
      <c r="K19" s="83">
        <v>3</v>
      </c>
      <c r="L19" s="92"/>
    </row>
    <row r="20" spans="1:12" ht="13.5" customHeight="1" x14ac:dyDescent="0.25">
      <c r="A20" s="80" t="s">
        <v>11</v>
      </c>
      <c r="B20" s="93">
        <v>9</v>
      </c>
      <c r="C20" s="83">
        <v>6</v>
      </c>
      <c r="D20" s="83">
        <v>3</v>
      </c>
      <c r="E20" s="83">
        <v>515</v>
      </c>
      <c r="F20" s="83">
        <v>57</v>
      </c>
      <c r="G20" s="83">
        <v>0</v>
      </c>
      <c r="H20" s="83">
        <v>0</v>
      </c>
      <c r="I20" s="83">
        <v>1</v>
      </c>
      <c r="J20" s="83">
        <v>0</v>
      </c>
      <c r="K20" s="83">
        <v>0</v>
      </c>
      <c r="L20" s="92" t="s">
        <v>232</v>
      </c>
    </row>
    <row r="21" spans="1:12" ht="13.5" customHeight="1" x14ac:dyDescent="0.25">
      <c r="A21" s="80" t="s">
        <v>172</v>
      </c>
      <c r="B21" s="93">
        <v>7</v>
      </c>
      <c r="C21" s="83">
        <v>4</v>
      </c>
      <c r="D21" s="83">
        <v>3</v>
      </c>
      <c r="E21" s="83">
        <v>390</v>
      </c>
      <c r="F21" s="83">
        <v>56</v>
      </c>
      <c r="G21" s="83">
        <v>0</v>
      </c>
      <c r="H21" s="83">
        <v>0</v>
      </c>
      <c r="I21" s="83">
        <v>0</v>
      </c>
      <c r="J21" s="83">
        <v>0</v>
      </c>
      <c r="K21" s="83">
        <v>1</v>
      </c>
      <c r="L21" s="92"/>
    </row>
    <row r="22" spans="1:12" ht="13.5" customHeight="1" x14ac:dyDescent="0.25">
      <c r="A22" s="80" t="s">
        <v>14</v>
      </c>
      <c r="B22" s="93">
        <v>2</v>
      </c>
      <c r="C22" s="83">
        <v>1</v>
      </c>
      <c r="D22" s="83">
        <v>1</v>
      </c>
      <c r="E22" s="83">
        <v>110</v>
      </c>
      <c r="F22" s="83">
        <v>55</v>
      </c>
      <c r="G22" s="83">
        <v>0</v>
      </c>
      <c r="H22" s="83">
        <v>0</v>
      </c>
      <c r="I22" s="83">
        <v>1</v>
      </c>
      <c r="J22" s="83">
        <v>0</v>
      </c>
      <c r="K22" s="83">
        <v>1</v>
      </c>
    </row>
    <row r="23" spans="1:12" ht="20.100000000000001" customHeight="1" x14ac:dyDescent="0.3">
      <c r="A23" s="105"/>
      <c r="B23" s="92"/>
      <c r="C23" s="92"/>
      <c r="D23" s="92"/>
      <c r="F23" s="92"/>
      <c r="G23" s="92"/>
      <c r="H23" s="92"/>
      <c r="I23" s="92"/>
      <c r="J23" s="92"/>
      <c r="K23" s="92"/>
    </row>
  </sheetData>
  <autoFilter ref="A1:K1" xr:uid="{00000000-0001-0000-0A00-000000000000}">
    <sortState xmlns:xlrd2="http://schemas.microsoft.com/office/spreadsheetml/2017/richdata2" ref="A2:K22">
      <sortCondition descending="1" ref="B1"/>
    </sortState>
  </autoFilter>
  <sortState xmlns:xlrd2="http://schemas.microsoft.com/office/spreadsheetml/2017/richdata2" ref="A2:L22">
    <sortCondition descending="1" ref="B2:B22"/>
    <sortCondition descending="1" ref="E2:E22"/>
  </sortState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4.9989318521683403E-2"/>
  </sheetPr>
  <dimension ref="A1:L23"/>
  <sheetViews>
    <sheetView zoomScale="80" zoomScaleNormal="80" workbookViewId="0">
      <selection activeCell="X52" sqref="X52"/>
    </sheetView>
  </sheetViews>
  <sheetFormatPr baseColWidth="10" defaultColWidth="15.7109375" defaultRowHeight="20.100000000000001" customHeight="1" x14ac:dyDescent="0.25"/>
  <cols>
    <col min="1" max="1" width="12.7109375" style="103" bestFit="1" customWidth="1"/>
    <col min="2" max="2" width="12.42578125" style="103" bestFit="1" customWidth="1"/>
    <col min="3" max="3" width="14.28515625" style="103" bestFit="1" customWidth="1"/>
    <col min="4" max="4" width="12.140625" style="103" bestFit="1" customWidth="1"/>
    <col min="5" max="5" width="12.85546875" style="103" bestFit="1" customWidth="1"/>
    <col min="6" max="6" width="10.7109375" style="103" bestFit="1" customWidth="1"/>
    <col min="7" max="7" width="10" style="103" bestFit="1" customWidth="1"/>
    <col min="8" max="8" width="12" style="103" bestFit="1" customWidth="1"/>
    <col min="9" max="9" width="13.5703125" style="103" bestFit="1" customWidth="1"/>
    <col min="10" max="10" width="14.140625" style="103" bestFit="1" customWidth="1"/>
    <col min="11" max="11" width="9.5703125" style="103" bestFit="1" customWidth="1"/>
    <col min="12" max="12" width="20.140625" style="103" bestFit="1" customWidth="1"/>
    <col min="13" max="16384" width="15.7109375" style="103"/>
  </cols>
  <sheetData>
    <row r="1" spans="1:12" ht="15" customHeight="1" x14ac:dyDescent="0.25">
      <c r="A1" s="5" t="s">
        <v>89</v>
      </c>
      <c r="B1" s="5" t="s">
        <v>0</v>
      </c>
      <c r="C1" s="6" t="s">
        <v>1</v>
      </c>
      <c r="D1" s="6" t="s">
        <v>228</v>
      </c>
      <c r="E1" s="6" t="s">
        <v>3</v>
      </c>
      <c r="F1" s="6" t="s">
        <v>94</v>
      </c>
      <c r="G1" s="6" t="s">
        <v>108</v>
      </c>
      <c r="H1" s="6" t="s">
        <v>107</v>
      </c>
      <c r="I1" s="6" t="s">
        <v>109</v>
      </c>
      <c r="J1" s="6" t="s">
        <v>106</v>
      </c>
      <c r="K1" s="6" t="s">
        <v>2</v>
      </c>
    </row>
    <row r="2" spans="1:12" ht="13.5" customHeight="1" x14ac:dyDescent="0.25">
      <c r="A2" s="106" t="s">
        <v>18</v>
      </c>
      <c r="B2" s="93">
        <v>23</v>
      </c>
      <c r="C2" s="83">
        <v>22</v>
      </c>
      <c r="D2" s="83">
        <v>1</v>
      </c>
      <c r="E2" s="83">
        <v>2045</v>
      </c>
      <c r="F2" s="83">
        <v>90</v>
      </c>
      <c r="G2" s="83">
        <v>18</v>
      </c>
      <c r="H2" s="83">
        <v>15</v>
      </c>
      <c r="I2" s="83">
        <v>10</v>
      </c>
      <c r="J2" s="83">
        <v>0</v>
      </c>
      <c r="K2" s="83">
        <v>20</v>
      </c>
    </row>
    <row r="3" spans="1:12" ht="13.5" customHeight="1" x14ac:dyDescent="0.25">
      <c r="A3" s="106" t="s">
        <v>20</v>
      </c>
      <c r="B3" s="93">
        <v>21</v>
      </c>
      <c r="C3" s="83">
        <v>19</v>
      </c>
      <c r="D3" s="83">
        <v>2</v>
      </c>
      <c r="E3" s="83">
        <v>1850</v>
      </c>
      <c r="F3" s="83">
        <v>88</v>
      </c>
      <c r="G3" s="83">
        <v>14</v>
      </c>
      <c r="H3" s="83">
        <v>11</v>
      </c>
      <c r="I3" s="83">
        <v>2</v>
      </c>
      <c r="J3" s="83">
        <v>0</v>
      </c>
      <c r="K3" s="83">
        <v>17</v>
      </c>
    </row>
    <row r="4" spans="1:12" ht="13.5" customHeight="1" x14ac:dyDescent="0.25">
      <c r="A4" s="106" t="s">
        <v>17</v>
      </c>
      <c r="B4" s="93">
        <v>21</v>
      </c>
      <c r="C4" s="83">
        <v>20</v>
      </c>
      <c r="D4" s="83">
        <v>1</v>
      </c>
      <c r="E4" s="83">
        <v>1755</v>
      </c>
      <c r="F4" s="83">
        <v>84</v>
      </c>
      <c r="G4" s="83">
        <v>5</v>
      </c>
      <c r="H4" s="83">
        <v>2</v>
      </c>
      <c r="I4" s="83">
        <v>5</v>
      </c>
      <c r="J4" s="83">
        <v>0</v>
      </c>
      <c r="K4" s="83">
        <v>14</v>
      </c>
    </row>
    <row r="5" spans="1:12" ht="13.5" customHeight="1" x14ac:dyDescent="0.25">
      <c r="A5" s="106" t="s">
        <v>16</v>
      </c>
      <c r="B5" s="93">
        <v>20</v>
      </c>
      <c r="C5" s="83">
        <v>18</v>
      </c>
      <c r="D5" s="83">
        <v>2</v>
      </c>
      <c r="E5" s="83">
        <v>1625</v>
      </c>
      <c r="F5" s="83">
        <v>81</v>
      </c>
      <c r="G5" s="83">
        <v>2</v>
      </c>
      <c r="H5" s="83">
        <v>1</v>
      </c>
      <c r="I5" s="83">
        <v>4</v>
      </c>
      <c r="J5" s="83">
        <v>0</v>
      </c>
      <c r="K5" s="83">
        <v>15</v>
      </c>
    </row>
    <row r="6" spans="1:12" ht="13.5" customHeight="1" x14ac:dyDescent="0.25">
      <c r="A6" s="106" t="s">
        <v>14</v>
      </c>
      <c r="B6" s="93">
        <v>19</v>
      </c>
      <c r="C6" s="83">
        <v>17</v>
      </c>
      <c r="D6" s="83">
        <v>2</v>
      </c>
      <c r="E6" s="83">
        <v>1545</v>
      </c>
      <c r="F6" s="83" t="s">
        <v>25</v>
      </c>
      <c r="G6" s="83">
        <v>1</v>
      </c>
      <c r="H6" s="83">
        <v>0</v>
      </c>
      <c r="I6" s="83">
        <v>5</v>
      </c>
      <c r="J6" s="83">
        <v>0</v>
      </c>
      <c r="K6" s="83">
        <v>17</v>
      </c>
    </row>
    <row r="7" spans="1:12" ht="13.5" customHeight="1" x14ac:dyDescent="0.25">
      <c r="A7" s="106" t="s">
        <v>171</v>
      </c>
      <c r="B7" s="93">
        <v>19</v>
      </c>
      <c r="C7" s="83">
        <v>16</v>
      </c>
      <c r="D7" s="83">
        <v>3</v>
      </c>
      <c r="E7" s="83">
        <v>1520</v>
      </c>
      <c r="F7" s="83">
        <v>81</v>
      </c>
      <c r="G7" s="83">
        <v>6</v>
      </c>
      <c r="H7" s="83">
        <v>10</v>
      </c>
      <c r="I7" s="83">
        <v>1</v>
      </c>
      <c r="J7" s="83">
        <v>1</v>
      </c>
      <c r="K7" s="83">
        <v>13</v>
      </c>
    </row>
    <row r="8" spans="1:12" ht="13.5" customHeight="1" x14ac:dyDescent="0.25">
      <c r="A8" s="106" t="s">
        <v>21</v>
      </c>
      <c r="B8" s="93">
        <v>19</v>
      </c>
      <c r="C8" s="83">
        <v>15</v>
      </c>
      <c r="D8" s="83">
        <v>4</v>
      </c>
      <c r="E8" s="83">
        <v>1220</v>
      </c>
      <c r="F8" s="83">
        <v>64</v>
      </c>
      <c r="G8" s="83">
        <v>3</v>
      </c>
      <c r="H8" s="83">
        <v>1</v>
      </c>
      <c r="I8" s="83">
        <v>2</v>
      </c>
      <c r="J8" s="83">
        <v>0</v>
      </c>
      <c r="K8" s="83">
        <v>14</v>
      </c>
    </row>
    <row r="9" spans="1:12" ht="13.5" customHeight="1" x14ac:dyDescent="0.25">
      <c r="A9" s="106" t="s">
        <v>104</v>
      </c>
      <c r="B9" s="93">
        <v>18</v>
      </c>
      <c r="C9" s="83">
        <v>18</v>
      </c>
      <c r="D9" s="83">
        <v>0</v>
      </c>
      <c r="E9" s="83">
        <v>1620</v>
      </c>
      <c r="F9" s="83">
        <v>90</v>
      </c>
      <c r="G9" s="83">
        <v>0</v>
      </c>
      <c r="H9" s="83">
        <v>0</v>
      </c>
      <c r="I9" s="83">
        <v>0</v>
      </c>
      <c r="J9" s="83">
        <v>0</v>
      </c>
      <c r="K9" s="83">
        <v>13</v>
      </c>
    </row>
    <row r="10" spans="1:12" ht="13.5" customHeight="1" x14ac:dyDescent="0.25">
      <c r="A10" s="106" t="s">
        <v>9</v>
      </c>
      <c r="B10" s="93">
        <v>18</v>
      </c>
      <c r="C10" s="83">
        <v>16</v>
      </c>
      <c r="D10" s="83">
        <v>2</v>
      </c>
      <c r="E10" s="83">
        <v>1355</v>
      </c>
      <c r="F10" s="83">
        <v>75</v>
      </c>
      <c r="G10" s="83">
        <v>0</v>
      </c>
      <c r="H10" s="83">
        <v>0</v>
      </c>
      <c r="I10" s="83">
        <v>2</v>
      </c>
      <c r="J10" s="83">
        <v>0</v>
      </c>
      <c r="K10" s="83">
        <v>10</v>
      </c>
    </row>
    <row r="11" spans="1:12" ht="13.5" customHeight="1" x14ac:dyDescent="0.25">
      <c r="A11" s="106" t="s">
        <v>13</v>
      </c>
      <c r="B11" s="93">
        <v>17</v>
      </c>
      <c r="C11" s="83">
        <v>14</v>
      </c>
      <c r="D11" s="83">
        <v>3</v>
      </c>
      <c r="E11" s="83">
        <v>1100</v>
      </c>
      <c r="F11" s="83">
        <v>65</v>
      </c>
      <c r="G11" s="83">
        <v>2</v>
      </c>
      <c r="H11" s="83">
        <v>1</v>
      </c>
      <c r="I11" s="83">
        <v>2</v>
      </c>
      <c r="J11" s="83">
        <v>0</v>
      </c>
      <c r="K11" s="83">
        <v>12</v>
      </c>
    </row>
    <row r="12" spans="1:12" ht="13.5" customHeight="1" x14ac:dyDescent="0.25">
      <c r="A12" s="106" t="s">
        <v>74</v>
      </c>
      <c r="B12" s="93">
        <v>16</v>
      </c>
      <c r="C12" s="83">
        <v>14</v>
      </c>
      <c r="D12" s="83">
        <v>2</v>
      </c>
      <c r="E12" s="83">
        <v>1370</v>
      </c>
      <c r="F12" s="83">
        <v>86</v>
      </c>
      <c r="G12" s="83">
        <v>0</v>
      </c>
      <c r="H12" s="83">
        <v>1</v>
      </c>
      <c r="I12" s="83">
        <v>2</v>
      </c>
      <c r="J12" s="83">
        <v>0</v>
      </c>
      <c r="K12" s="83">
        <v>7</v>
      </c>
    </row>
    <row r="13" spans="1:12" ht="13.5" customHeight="1" x14ac:dyDescent="0.25">
      <c r="A13" s="106" t="s">
        <v>6</v>
      </c>
      <c r="B13" s="93">
        <v>16</v>
      </c>
      <c r="C13" s="83">
        <v>13</v>
      </c>
      <c r="D13" s="83">
        <v>3</v>
      </c>
      <c r="E13" s="83">
        <v>1155</v>
      </c>
      <c r="F13" s="83">
        <v>72</v>
      </c>
      <c r="G13" s="83">
        <v>1</v>
      </c>
      <c r="H13" s="83">
        <v>0</v>
      </c>
      <c r="I13" s="83">
        <v>2</v>
      </c>
      <c r="J13" s="83">
        <v>0</v>
      </c>
      <c r="K13" s="83">
        <v>6</v>
      </c>
    </row>
    <row r="14" spans="1:12" ht="13.5" customHeight="1" x14ac:dyDescent="0.25">
      <c r="A14" s="106" t="s">
        <v>82</v>
      </c>
      <c r="B14" s="93">
        <v>15</v>
      </c>
      <c r="C14" s="83">
        <v>14</v>
      </c>
      <c r="D14" s="83">
        <v>1</v>
      </c>
      <c r="E14" s="83">
        <v>1255</v>
      </c>
      <c r="F14" s="83">
        <v>85</v>
      </c>
      <c r="G14" s="83">
        <v>3</v>
      </c>
      <c r="H14" s="83">
        <v>0</v>
      </c>
      <c r="I14" s="83">
        <v>0</v>
      </c>
      <c r="J14" s="83">
        <v>0</v>
      </c>
      <c r="K14" s="83">
        <v>6</v>
      </c>
    </row>
    <row r="15" spans="1:12" ht="13.5" customHeight="1" x14ac:dyDescent="0.25">
      <c r="A15" s="106" t="s">
        <v>7</v>
      </c>
      <c r="B15" s="93">
        <v>14</v>
      </c>
      <c r="C15" s="83">
        <v>11</v>
      </c>
      <c r="D15" s="83">
        <v>3</v>
      </c>
      <c r="E15" s="83">
        <v>880</v>
      </c>
      <c r="F15" s="83">
        <v>63</v>
      </c>
      <c r="G15" s="83">
        <v>0</v>
      </c>
      <c r="H15" s="83">
        <v>0</v>
      </c>
      <c r="I15" s="83">
        <v>2</v>
      </c>
      <c r="J15" s="83">
        <v>0</v>
      </c>
      <c r="K15" s="83">
        <v>6</v>
      </c>
      <c r="L15" s="92" t="s">
        <v>231</v>
      </c>
    </row>
    <row r="16" spans="1:12" ht="13.5" customHeight="1" x14ac:dyDescent="0.25">
      <c r="A16" s="106" t="s">
        <v>172</v>
      </c>
      <c r="B16" s="93">
        <v>13</v>
      </c>
      <c r="C16" s="83">
        <v>11</v>
      </c>
      <c r="D16" s="83">
        <v>2</v>
      </c>
      <c r="E16" s="83">
        <v>970</v>
      </c>
      <c r="F16" s="83" t="s">
        <v>23</v>
      </c>
      <c r="G16" s="83">
        <v>2</v>
      </c>
      <c r="H16" s="83">
        <v>0</v>
      </c>
      <c r="I16" s="83">
        <v>0</v>
      </c>
      <c r="J16" s="83">
        <v>0</v>
      </c>
      <c r="K16" s="83">
        <v>5</v>
      </c>
    </row>
    <row r="17" spans="1:12" ht="13.5" customHeight="1" x14ac:dyDescent="0.25">
      <c r="A17" s="106" t="s">
        <v>15</v>
      </c>
      <c r="B17" s="93">
        <v>10</v>
      </c>
      <c r="C17" s="83">
        <v>6</v>
      </c>
      <c r="D17" s="83">
        <v>4</v>
      </c>
      <c r="E17" s="83">
        <v>595</v>
      </c>
      <c r="F17" s="83" t="s">
        <v>79</v>
      </c>
      <c r="G17" s="83">
        <v>1</v>
      </c>
      <c r="H17" s="83">
        <v>0</v>
      </c>
      <c r="I17" s="83">
        <v>0</v>
      </c>
      <c r="J17" s="83">
        <v>0</v>
      </c>
      <c r="K17" s="83">
        <v>6</v>
      </c>
    </row>
    <row r="18" spans="1:12" ht="13.5" customHeight="1" x14ac:dyDescent="0.25">
      <c r="A18" s="106" t="s">
        <v>75</v>
      </c>
      <c r="B18" s="93">
        <v>10</v>
      </c>
      <c r="C18" s="83">
        <v>5</v>
      </c>
      <c r="D18" s="83">
        <v>5</v>
      </c>
      <c r="E18" s="83">
        <v>545</v>
      </c>
      <c r="F18" s="83" t="s">
        <v>77</v>
      </c>
      <c r="G18" s="83">
        <v>0</v>
      </c>
      <c r="H18" s="83">
        <v>0</v>
      </c>
      <c r="I18" s="83">
        <v>1</v>
      </c>
      <c r="J18" s="83">
        <v>0</v>
      </c>
      <c r="K18" s="83">
        <v>2</v>
      </c>
    </row>
    <row r="19" spans="1:12" ht="13.5" customHeight="1" x14ac:dyDescent="0.25">
      <c r="A19" s="106" t="s">
        <v>76</v>
      </c>
      <c r="B19" s="93">
        <v>9</v>
      </c>
      <c r="C19" s="83">
        <v>6</v>
      </c>
      <c r="D19" s="83">
        <v>3</v>
      </c>
      <c r="E19" s="83">
        <v>625</v>
      </c>
      <c r="F19" s="83">
        <v>73</v>
      </c>
      <c r="G19" s="83">
        <v>2</v>
      </c>
      <c r="H19" s="83">
        <v>0</v>
      </c>
      <c r="I19" s="83">
        <v>0</v>
      </c>
      <c r="J19" s="83">
        <v>0</v>
      </c>
      <c r="K19" s="83">
        <v>3</v>
      </c>
    </row>
    <row r="20" spans="1:12" ht="13.5" customHeight="1" x14ac:dyDescent="0.25">
      <c r="A20" s="106" t="s">
        <v>169</v>
      </c>
      <c r="B20" s="93">
        <v>8</v>
      </c>
      <c r="C20" s="83">
        <v>7</v>
      </c>
      <c r="D20" s="83">
        <v>1</v>
      </c>
      <c r="E20" s="83">
        <v>600</v>
      </c>
      <c r="F20" s="83">
        <v>75</v>
      </c>
      <c r="G20" s="83">
        <v>0</v>
      </c>
      <c r="H20" s="83">
        <v>0</v>
      </c>
      <c r="I20" s="83">
        <v>1</v>
      </c>
      <c r="J20" s="83">
        <v>0</v>
      </c>
      <c r="K20" s="83">
        <v>4</v>
      </c>
    </row>
    <row r="21" spans="1:12" ht="13.5" customHeight="1" x14ac:dyDescent="0.25">
      <c r="A21" s="106" t="s">
        <v>10</v>
      </c>
      <c r="B21" s="93">
        <v>8</v>
      </c>
      <c r="C21" s="83">
        <v>6</v>
      </c>
      <c r="D21" s="83">
        <v>2</v>
      </c>
      <c r="E21" s="83">
        <v>560</v>
      </c>
      <c r="F21" s="83">
        <v>70</v>
      </c>
      <c r="G21" s="83">
        <v>0</v>
      </c>
      <c r="H21" s="83">
        <v>0</v>
      </c>
      <c r="I21" s="83">
        <v>0</v>
      </c>
      <c r="J21" s="83">
        <v>0</v>
      </c>
      <c r="K21" s="83">
        <v>1</v>
      </c>
    </row>
    <row r="22" spans="1:12" ht="13.5" customHeight="1" x14ac:dyDescent="0.25">
      <c r="A22" s="106" t="s">
        <v>11</v>
      </c>
      <c r="B22" s="93">
        <v>7</v>
      </c>
      <c r="C22" s="83">
        <v>3</v>
      </c>
      <c r="D22" s="83">
        <v>4</v>
      </c>
      <c r="E22" s="83">
        <v>410</v>
      </c>
      <c r="F22" s="83" t="s">
        <v>78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</row>
    <row r="23" spans="1:12" ht="13.5" customHeight="1" x14ac:dyDescent="0.25">
      <c r="A23" s="106" t="s">
        <v>5</v>
      </c>
      <c r="B23" s="93">
        <v>4</v>
      </c>
      <c r="C23" s="83">
        <v>2</v>
      </c>
      <c r="D23" s="83">
        <v>2</v>
      </c>
      <c r="E23" s="83">
        <v>215</v>
      </c>
      <c r="F23" s="83">
        <v>54</v>
      </c>
      <c r="G23" s="83">
        <v>0</v>
      </c>
      <c r="H23" s="83">
        <v>0</v>
      </c>
      <c r="I23" s="83">
        <v>0</v>
      </c>
      <c r="J23" s="83">
        <v>0</v>
      </c>
      <c r="K23" s="83">
        <v>1</v>
      </c>
      <c r="L23" s="92" t="s">
        <v>116</v>
      </c>
    </row>
  </sheetData>
  <autoFilter ref="A1:J1" xr:uid="{00000000-0001-0000-0B00-000000000000}">
    <sortState xmlns:xlrd2="http://schemas.microsoft.com/office/spreadsheetml/2017/richdata2" ref="A2:J23">
      <sortCondition descending="1" ref="B1"/>
    </sortState>
  </autoFilter>
  <sortState xmlns:xlrd2="http://schemas.microsoft.com/office/spreadsheetml/2017/richdata2" ref="A2:L23">
    <sortCondition descending="1" ref="B2:B23"/>
    <sortCondition descending="1" ref="E2:E23"/>
  </sortState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4.9989318521683403E-2"/>
  </sheetPr>
  <dimension ref="A1:K21"/>
  <sheetViews>
    <sheetView zoomScale="80" zoomScaleNormal="80" workbookViewId="0">
      <selection activeCell="X52" sqref="X52"/>
    </sheetView>
  </sheetViews>
  <sheetFormatPr baseColWidth="10" defaultColWidth="11.42578125" defaultRowHeight="20.100000000000001" customHeight="1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1" width="9.5703125" style="92" bestFit="1" customWidth="1"/>
    <col min="12" max="16384" width="11.42578125" style="92"/>
  </cols>
  <sheetData>
    <row r="1" spans="1:11" ht="15" customHeight="1" x14ac:dyDescent="0.2">
      <c r="A1" s="6" t="s">
        <v>89</v>
      </c>
      <c r="B1" s="5" t="s">
        <v>0</v>
      </c>
      <c r="C1" s="6" t="s">
        <v>1</v>
      </c>
      <c r="D1" s="6" t="s">
        <v>228</v>
      </c>
      <c r="E1" s="6" t="s">
        <v>3</v>
      </c>
      <c r="F1" s="6" t="s">
        <v>94</v>
      </c>
      <c r="G1" s="6" t="s">
        <v>108</v>
      </c>
      <c r="H1" s="6" t="s">
        <v>107</v>
      </c>
      <c r="I1" s="6" t="s">
        <v>109</v>
      </c>
      <c r="J1" s="6" t="s">
        <v>106</v>
      </c>
      <c r="K1" s="6" t="s">
        <v>2</v>
      </c>
    </row>
    <row r="2" spans="1:11" ht="13.5" customHeight="1" x14ac:dyDescent="0.2">
      <c r="A2" s="86" t="s">
        <v>21</v>
      </c>
      <c r="B2" s="93">
        <v>21</v>
      </c>
      <c r="C2" s="83">
        <v>17</v>
      </c>
      <c r="D2" s="83">
        <v>4</v>
      </c>
      <c r="E2" s="83">
        <v>1480</v>
      </c>
      <c r="F2" s="83" t="s">
        <v>28</v>
      </c>
      <c r="G2" s="83">
        <v>8</v>
      </c>
      <c r="H2" s="83">
        <v>2</v>
      </c>
      <c r="I2" s="83">
        <v>0</v>
      </c>
      <c r="J2" s="83">
        <v>0</v>
      </c>
      <c r="K2" s="83">
        <v>9</v>
      </c>
    </row>
    <row r="3" spans="1:11" ht="13.5" customHeight="1" x14ac:dyDescent="0.2">
      <c r="A3" s="86" t="s">
        <v>104</v>
      </c>
      <c r="B3" s="93">
        <v>19</v>
      </c>
      <c r="C3" s="83">
        <v>19</v>
      </c>
      <c r="D3" s="83">
        <v>0</v>
      </c>
      <c r="E3" s="83">
        <v>1740</v>
      </c>
      <c r="F3" s="83">
        <v>91</v>
      </c>
      <c r="G3" s="83">
        <v>0</v>
      </c>
      <c r="H3" s="83">
        <v>0</v>
      </c>
      <c r="I3" s="83">
        <v>0</v>
      </c>
      <c r="J3" s="83">
        <v>0</v>
      </c>
      <c r="K3" s="83">
        <v>19</v>
      </c>
    </row>
    <row r="4" spans="1:11" ht="13.5" customHeight="1" x14ac:dyDescent="0.2">
      <c r="A4" s="86" t="s">
        <v>17</v>
      </c>
      <c r="B4" s="93">
        <v>19</v>
      </c>
      <c r="C4" s="83">
        <v>17</v>
      </c>
      <c r="D4" s="83">
        <v>2</v>
      </c>
      <c r="E4" s="83">
        <v>1625</v>
      </c>
      <c r="F4" s="83" t="s">
        <v>22</v>
      </c>
      <c r="G4" s="83">
        <v>5</v>
      </c>
      <c r="H4" s="83">
        <v>2</v>
      </c>
      <c r="I4" s="83">
        <v>6</v>
      </c>
      <c r="J4" s="83">
        <v>1</v>
      </c>
      <c r="K4" s="83">
        <v>15</v>
      </c>
    </row>
    <row r="5" spans="1:11" ht="13.5" customHeight="1" x14ac:dyDescent="0.2">
      <c r="A5" s="86" t="s">
        <v>10</v>
      </c>
      <c r="B5" s="93">
        <v>19</v>
      </c>
      <c r="C5" s="83">
        <v>17</v>
      </c>
      <c r="D5" s="83">
        <v>2</v>
      </c>
      <c r="E5" s="83">
        <v>1545</v>
      </c>
      <c r="F5" s="83" t="s">
        <v>25</v>
      </c>
      <c r="G5" s="83">
        <v>0</v>
      </c>
      <c r="H5" s="83">
        <v>5</v>
      </c>
      <c r="I5" s="83">
        <v>0</v>
      </c>
      <c r="J5" s="83">
        <v>0</v>
      </c>
      <c r="K5" s="83">
        <v>14</v>
      </c>
    </row>
    <row r="6" spans="1:11" ht="13.5" customHeight="1" x14ac:dyDescent="0.2">
      <c r="A6" s="86" t="s">
        <v>14</v>
      </c>
      <c r="B6" s="93">
        <v>18</v>
      </c>
      <c r="C6" s="83">
        <v>16</v>
      </c>
      <c r="D6" s="83">
        <v>2</v>
      </c>
      <c r="E6" s="83">
        <v>1385</v>
      </c>
      <c r="F6" s="83">
        <v>77</v>
      </c>
      <c r="G6" s="83">
        <v>3</v>
      </c>
      <c r="H6" s="83">
        <v>0</v>
      </c>
      <c r="I6" s="83">
        <v>1</v>
      </c>
      <c r="J6" s="83">
        <v>1</v>
      </c>
      <c r="K6" s="83">
        <v>11</v>
      </c>
    </row>
    <row r="7" spans="1:11" ht="13.5" customHeight="1" x14ac:dyDescent="0.2">
      <c r="A7" s="86" t="s">
        <v>15</v>
      </c>
      <c r="B7" s="93">
        <v>18</v>
      </c>
      <c r="C7" s="83">
        <v>14</v>
      </c>
      <c r="D7" s="83">
        <v>4</v>
      </c>
      <c r="E7" s="83">
        <v>1295</v>
      </c>
      <c r="F7" s="83">
        <v>72</v>
      </c>
      <c r="G7" s="83">
        <v>2</v>
      </c>
      <c r="H7" s="83">
        <v>3</v>
      </c>
      <c r="I7" s="83">
        <v>0</v>
      </c>
      <c r="J7" s="83">
        <v>0</v>
      </c>
      <c r="K7" s="83">
        <v>8</v>
      </c>
    </row>
    <row r="8" spans="1:11" ht="13.5" customHeight="1" x14ac:dyDescent="0.2">
      <c r="A8" s="86" t="s">
        <v>18</v>
      </c>
      <c r="B8" s="93">
        <v>17</v>
      </c>
      <c r="C8" s="83">
        <v>16</v>
      </c>
      <c r="D8" s="83">
        <v>1</v>
      </c>
      <c r="E8" s="83">
        <v>1470</v>
      </c>
      <c r="F8" s="83" t="s">
        <v>27</v>
      </c>
      <c r="G8" s="83">
        <v>7</v>
      </c>
      <c r="H8" s="83">
        <v>13</v>
      </c>
      <c r="I8" s="83">
        <v>5</v>
      </c>
      <c r="J8" s="83">
        <v>0</v>
      </c>
      <c r="K8" s="83">
        <v>15</v>
      </c>
    </row>
    <row r="9" spans="1:11" ht="13.5" customHeight="1" x14ac:dyDescent="0.2">
      <c r="A9" s="86" t="s">
        <v>20</v>
      </c>
      <c r="B9" s="93">
        <v>17</v>
      </c>
      <c r="C9" s="83">
        <v>15</v>
      </c>
      <c r="D9" s="83">
        <v>2</v>
      </c>
      <c r="E9" s="83">
        <v>1465</v>
      </c>
      <c r="F9" s="83">
        <v>86</v>
      </c>
      <c r="G9" s="83">
        <v>11</v>
      </c>
      <c r="H9" s="83">
        <v>4</v>
      </c>
      <c r="I9" s="83">
        <v>1</v>
      </c>
      <c r="J9" s="83">
        <v>0</v>
      </c>
      <c r="K9" s="83">
        <v>13</v>
      </c>
    </row>
    <row r="10" spans="1:11" ht="13.5" customHeight="1" x14ac:dyDescent="0.2">
      <c r="A10" s="86" t="s">
        <v>11</v>
      </c>
      <c r="B10" s="93">
        <v>17</v>
      </c>
      <c r="C10" s="83">
        <v>15</v>
      </c>
      <c r="D10" s="83">
        <v>2</v>
      </c>
      <c r="E10" s="83">
        <v>1270</v>
      </c>
      <c r="F10" s="83">
        <v>75</v>
      </c>
      <c r="G10" s="83">
        <v>3</v>
      </c>
      <c r="H10" s="83">
        <v>0</v>
      </c>
      <c r="I10" s="83">
        <v>3</v>
      </c>
      <c r="J10" s="83">
        <v>0</v>
      </c>
      <c r="K10" s="83">
        <v>8</v>
      </c>
    </row>
    <row r="11" spans="1:11" ht="13.5" customHeight="1" x14ac:dyDescent="0.2">
      <c r="A11" s="86" t="s">
        <v>8</v>
      </c>
      <c r="B11" s="93">
        <v>16</v>
      </c>
      <c r="C11" s="83">
        <v>13</v>
      </c>
      <c r="D11" s="83">
        <v>3</v>
      </c>
      <c r="E11" s="83">
        <v>1160</v>
      </c>
      <c r="F11" s="83" t="s">
        <v>24</v>
      </c>
      <c r="G11" s="83">
        <v>0</v>
      </c>
      <c r="H11" s="83">
        <v>4</v>
      </c>
      <c r="I11" s="83">
        <v>3</v>
      </c>
      <c r="J11" s="83">
        <v>0</v>
      </c>
      <c r="K11" s="83">
        <v>6</v>
      </c>
    </row>
    <row r="12" spans="1:11" ht="13.5" customHeight="1" x14ac:dyDescent="0.2">
      <c r="A12" s="86" t="s">
        <v>9</v>
      </c>
      <c r="B12" s="93">
        <v>15</v>
      </c>
      <c r="C12" s="83">
        <v>13</v>
      </c>
      <c r="D12" s="83">
        <v>2</v>
      </c>
      <c r="E12" s="83">
        <v>1185</v>
      </c>
      <c r="F12" s="83">
        <v>79</v>
      </c>
      <c r="G12" s="83">
        <v>0</v>
      </c>
      <c r="H12" s="83">
        <v>1</v>
      </c>
      <c r="I12" s="83">
        <v>1</v>
      </c>
      <c r="J12" s="83">
        <v>0</v>
      </c>
      <c r="K12" s="83">
        <v>9</v>
      </c>
    </row>
    <row r="13" spans="1:11" ht="13.5" customHeight="1" x14ac:dyDescent="0.2">
      <c r="A13" s="86" t="s">
        <v>169</v>
      </c>
      <c r="B13" s="93">
        <v>15</v>
      </c>
      <c r="C13" s="83">
        <v>13</v>
      </c>
      <c r="D13" s="83">
        <v>2</v>
      </c>
      <c r="E13" s="83">
        <v>1115</v>
      </c>
      <c r="F13" s="83" t="s">
        <v>23</v>
      </c>
      <c r="G13" s="83">
        <v>2</v>
      </c>
      <c r="H13" s="83">
        <v>0</v>
      </c>
      <c r="I13" s="83">
        <v>0</v>
      </c>
      <c r="J13" s="83">
        <v>0</v>
      </c>
      <c r="K13" s="83">
        <v>10</v>
      </c>
    </row>
    <row r="14" spans="1:11" ht="13.5" customHeight="1" x14ac:dyDescent="0.2">
      <c r="A14" s="86" t="s">
        <v>16</v>
      </c>
      <c r="B14" s="93">
        <v>14</v>
      </c>
      <c r="C14" s="83">
        <v>12</v>
      </c>
      <c r="D14" s="83">
        <v>2</v>
      </c>
      <c r="E14" s="83">
        <v>1180</v>
      </c>
      <c r="F14" s="83" t="s">
        <v>26</v>
      </c>
      <c r="G14" s="83">
        <v>1</v>
      </c>
      <c r="H14" s="83">
        <v>0</v>
      </c>
      <c r="I14" s="83">
        <v>3</v>
      </c>
      <c r="J14" s="83">
        <v>0</v>
      </c>
      <c r="K14" s="83">
        <v>9</v>
      </c>
    </row>
    <row r="15" spans="1:11" ht="13.5" customHeight="1" x14ac:dyDescent="0.2">
      <c r="A15" s="86" t="s">
        <v>13</v>
      </c>
      <c r="B15" s="93">
        <v>12</v>
      </c>
      <c r="C15" s="83">
        <v>10</v>
      </c>
      <c r="D15" s="83">
        <v>2</v>
      </c>
      <c r="E15" s="83">
        <v>885</v>
      </c>
      <c r="F15" s="83">
        <v>74</v>
      </c>
      <c r="G15" s="83">
        <v>1</v>
      </c>
      <c r="H15" s="83">
        <v>2</v>
      </c>
      <c r="I15" s="83">
        <v>1</v>
      </c>
      <c r="J15" s="83">
        <v>0</v>
      </c>
      <c r="K15" s="83">
        <v>6</v>
      </c>
    </row>
    <row r="16" spans="1:11" ht="13.5" customHeight="1" x14ac:dyDescent="0.2">
      <c r="A16" s="86" t="s">
        <v>4</v>
      </c>
      <c r="B16" s="93">
        <v>10</v>
      </c>
      <c r="C16" s="83">
        <v>9</v>
      </c>
      <c r="D16" s="83">
        <v>1</v>
      </c>
      <c r="E16" s="83">
        <v>840</v>
      </c>
      <c r="F16" s="83">
        <v>84</v>
      </c>
      <c r="G16" s="83">
        <v>0</v>
      </c>
      <c r="H16" s="83">
        <v>1</v>
      </c>
      <c r="I16" s="83">
        <v>1</v>
      </c>
      <c r="J16" s="83">
        <v>0</v>
      </c>
      <c r="K16" s="83">
        <v>9</v>
      </c>
    </row>
    <row r="17" spans="1:11" ht="13.5" customHeight="1" x14ac:dyDescent="0.2">
      <c r="A17" s="86" t="s">
        <v>172</v>
      </c>
      <c r="B17" s="93">
        <v>10</v>
      </c>
      <c r="C17" s="83">
        <v>8</v>
      </c>
      <c r="D17" s="83">
        <v>2</v>
      </c>
      <c r="E17" s="83">
        <v>710</v>
      </c>
      <c r="F17" s="83">
        <v>71</v>
      </c>
      <c r="G17" s="83">
        <v>0</v>
      </c>
      <c r="H17" s="83">
        <v>0</v>
      </c>
      <c r="I17" s="83">
        <v>3</v>
      </c>
      <c r="J17" s="83">
        <v>0</v>
      </c>
      <c r="K17" s="83">
        <v>4</v>
      </c>
    </row>
    <row r="18" spans="1:11" ht="13.5" customHeight="1" x14ac:dyDescent="0.2">
      <c r="A18" s="86" t="s">
        <v>5</v>
      </c>
      <c r="B18" s="93">
        <v>8</v>
      </c>
      <c r="C18" s="83">
        <v>6</v>
      </c>
      <c r="D18" s="83">
        <v>2</v>
      </c>
      <c r="E18" s="83">
        <v>575</v>
      </c>
      <c r="F18" s="83">
        <v>72</v>
      </c>
      <c r="G18" s="83">
        <v>1</v>
      </c>
      <c r="H18" s="83">
        <v>0</v>
      </c>
      <c r="I18" s="83">
        <v>1</v>
      </c>
      <c r="J18" s="83">
        <v>0</v>
      </c>
      <c r="K18" s="83">
        <v>6</v>
      </c>
    </row>
    <row r="19" spans="1:11" ht="13.5" customHeight="1" x14ac:dyDescent="0.2">
      <c r="A19" s="86" t="s">
        <v>6</v>
      </c>
      <c r="B19" s="93">
        <v>7</v>
      </c>
      <c r="C19" s="83">
        <v>6</v>
      </c>
      <c r="D19" s="83">
        <v>1</v>
      </c>
      <c r="E19" s="83">
        <v>520</v>
      </c>
      <c r="F19" s="83" t="s">
        <v>23</v>
      </c>
      <c r="G19" s="83">
        <v>0</v>
      </c>
      <c r="H19" s="83">
        <v>0</v>
      </c>
      <c r="I19" s="83">
        <v>0</v>
      </c>
      <c r="J19" s="83">
        <v>0</v>
      </c>
      <c r="K19" s="83">
        <v>3</v>
      </c>
    </row>
    <row r="20" spans="1:11" ht="13.5" customHeight="1" x14ac:dyDescent="0.2">
      <c r="A20" s="86" t="s">
        <v>7</v>
      </c>
      <c r="B20" s="93">
        <v>5</v>
      </c>
      <c r="C20" s="83">
        <v>1</v>
      </c>
      <c r="D20" s="83">
        <v>4</v>
      </c>
      <c r="E20" s="83">
        <v>160</v>
      </c>
      <c r="F20" s="83">
        <v>32</v>
      </c>
      <c r="G20" s="83">
        <v>0</v>
      </c>
      <c r="H20" s="83">
        <v>0</v>
      </c>
      <c r="I20" s="83">
        <v>2</v>
      </c>
      <c r="J20" s="83">
        <v>0</v>
      </c>
      <c r="K20" s="83">
        <v>0</v>
      </c>
    </row>
    <row r="21" spans="1:11" ht="13.5" customHeight="1" x14ac:dyDescent="0.2">
      <c r="A21" s="86" t="s">
        <v>19</v>
      </c>
      <c r="B21" s="93">
        <v>2</v>
      </c>
      <c r="C21" s="83">
        <v>1</v>
      </c>
      <c r="D21" s="83">
        <v>1</v>
      </c>
      <c r="E21" s="83">
        <v>120</v>
      </c>
      <c r="F21" s="83">
        <v>60</v>
      </c>
      <c r="G21" s="83">
        <v>1</v>
      </c>
      <c r="H21" s="83">
        <v>0</v>
      </c>
      <c r="I21" s="83">
        <v>1</v>
      </c>
      <c r="J21" s="83">
        <v>0</v>
      </c>
      <c r="K21" s="83">
        <v>1</v>
      </c>
    </row>
  </sheetData>
  <autoFilter ref="A1:K1" xr:uid="{00000000-0001-0000-0C00-000000000000}"/>
  <sortState xmlns:xlrd2="http://schemas.microsoft.com/office/spreadsheetml/2017/richdata2" ref="A2:K21">
    <sortCondition descending="1" ref="B2:B21"/>
    <sortCondition descending="1" ref="E2:E21"/>
  </sortState>
  <phoneticPr fontId="0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4.9989318521683403E-2"/>
  </sheetPr>
  <dimension ref="A1:K22"/>
  <sheetViews>
    <sheetView zoomScale="80" zoomScaleNormal="80" workbookViewId="0">
      <selection activeCell="X52" sqref="X52"/>
    </sheetView>
  </sheetViews>
  <sheetFormatPr baseColWidth="10" defaultColWidth="11.42578125" defaultRowHeight="20.100000000000001" customHeight="1" x14ac:dyDescent="0.25"/>
  <cols>
    <col min="1" max="1" width="12.7109375" style="103" bestFit="1" customWidth="1"/>
    <col min="2" max="2" width="12.42578125" style="103" bestFit="1" customWidth="1"/>
    <col min="3" max="3" width="14.28515625" style="103" bestFit="1" customWidth="1"/>
    <col min="4" max="4" width="12.140625" style="103" bestFit="1" customWidth="1"/>
    <col min="5" max="5" width="12.85546875" style="103" bestFit="1" customWidth="1"/>
    <col min="6" max="6" width="10.7109375" style="103" bestFit="1" customWidth="1"/>
    <col min="7" max="7" width="10" style="103" bestFit="1" customWidth="1"/>
    <col min="8" max="8" width="12" style="103" bestFit="1" customWidth="1"/>
    <col min="9" max="9" width="13.5703125" style="103" bestFit="1" customWidth="1"/>
    <col min="10" max="10" width="14.140625" style="103" bestFit="1" customWidth="1"/>
    <col min="11" max="11" width="9.5703125" style="103" bestFit="1" customWidth="1"/>
    <col min="12" max="16384" width="11.42578125" style="103"/>
  </cols>
  <sheetData>
    <row r="1" spans="1:11" ht="15" customHeight="1" x14ac:dyDescent="0.25">
      <c r="A1" s="6" t="s">
        <v>89</v>
      </c>
      <c r="B1" s="5" t="s">
        <v>0</v>
      </c>
      <c r="C1" s="6" t="s">
        <v>1</v>
      </c>
      <c r="D1" s="6" t="s">
        <v>228</v>
      </c>
      <c r="E1" s="6" t="s">
        <v>3</v>
      </c>
      <c r="F1" s="6" t="s">
        <v>94</v>
      </c>
      <c r="G1" s="6" t="s">
        <v>108</v>
      </c>
      <c r="H1" s="6" t="s">
        <v>107</v>
      </c>
      <c r="I1" s="6" t="s">
        <v>109</v>
      </c>
      <c r="J1" s="6" t="s">
        <v>106</v>
      </c>
      <c r="K1" s="6" t="s">
        <v>2</v>
      </c>
    </row>
    <row r="2" spans="1:11" ht="13.5" customHeight="1" x14ac:dyDescent="0.25">
      <c r="A2" s="86" t="s">
        <v>20</v>
      </c>
      <c r="B2" s="107">
        <v>19</v>
      </c>
      <c r="C2" s="83">
        <v>16</v>
      </c>
      <c r="D2" s="83">
        <v>3</v>
      </c>
      <c r="E2" s="83">
        <v>1645</v>
      </c>
      <c r="F2" s="83" t="s">
        <v>27</v>
      </c>
      <c r="G2" s="83">
        <v>14</v>
      </c>
      <c r="H2" s="83">
        <v>8</v>
      </c>
      <c r="I2" s="83">
        <v>4</v>
      </c>
      <c r="J2" s="83">
        <v>0</v>
      </c>
      <c r="K2" s="83">
        <v>15</v>
      </c>
    </row>
    <row r="3" spans="1:11" ht="13.5" customHeight="1" x14ac:dyDescent="0.25">
      <c r="A3" s="86" t="s">
        <v>17</v>
      </c>
      <c r="B3" s="93">
        <v>19</v>
      </c>
      <c r="C3" s="83">
        <v>16</v>
      </c>
      <c r="D3" s="83">
        <v>3</v>
      </c>
      <c r="E3" s="83">
        <v>1575</v>
      </c>
      <c r="F3" s="83">
        <v>83</v>
      </c>
      <c r="G3" s="83">
        <v>6</v>
      </c>
      <c r="H3" s="83">
        <v>2</v>
      </c>
      <c r="I3" s="83">
        <v>5</v>
      </c>
      <c r="J3" s="83">
        <v>0</v>
      </c>
      <c r="K3" s="83">
        <v>14</v>
      </c>
    </row>
    <row r="4" spans="1:11" ht="13.5" customHeight="1" x14ac:dyDescent="0.25">
      <c r="A4" s="86" t="s">
        <v>21</v>
      </c>
      <c r="B4" s="93">
        <v>19</v>
      </c>
      <c r="C4" s="83">
        <v>15</v>
      </c>
      <c r="D4" s="83">
        <v>4</v>
      </c>
      <c r="E4" s="83">
        <v>1260</v>
      </c>
      <c r="F4" s="83" t="s">
        <v>38</v>
      </c>
      <c r="G4" s="83">
        <v>16</v>
      </c>
      <c r="H4" s="83">
        <v>1</v>
      </c>
      <c r="I4" s="83">
        <v>1</v>
      </c>
      <c r="J4" s="83">
        <v>0</v>
      </c>
      <c r="K4" s="83">
        <v>5</v>
      </c>
    </row>
    <row r="5" spans="1:11" ht="13.5" customHeight="1" x14ac:dyDescent="0.25">
      <c r="A5" s="86" t="s">
        <v>4</v>
      </c>
      <c r="B5" s="93">
        <v>18</v>
      </c>
      <c r="C5" s="83">
        <v>17</v>
      </c>
      <c r="D5" s="83">
        <v>1</v>
      </c>
      <c r="E5" s="83">
        <v>1510</v>
      </c>
      <c r="F5" s="83">
        <v>84</v>
      </c>
      <c r="G5" s="83">
        <v>1</v>
      </c>
      <c r="H5" s="83">
        <v>1</v>
      </c>
      <c r="I5" s="83">
        <v>2</v>
      </c>
      <c r="J5" s="83">
        <v>0</v>
      </c>
      <c r="K5" s="83">
        <v>15</v>
      </c>
    </row>
    <row r="6" spans="1:11" ht="13.5" customHeight="1" x14ac:dyDescent="0.25">
      <c r="A6" s="86" t="s">
        <v>104</v>
      </c>
      <c r="B6" s="93">
        <v>17</v>
      </c>
      <c r="C6" s="83">
        <v>17</v>
      </c>
      <c r="D6" s="83"/>
      <c r="E6" s="83">
        <v>1560</v>
      </c>
      <c r="F6" s="83">
        <v>91</v>
      </c>
      <c r="G6" s="83">
        <v>0</v>
      </c>
      <c r="H6" s="83">
        <v>1</v>
      </c>
      <c r="I6" s="83">
        <v>0</v>
      </c>
      <c r="J6" s="83">
        <v>0</v>
      </c>
      <c r="K6" s="83">
        <v>17</v>
      </c>
    </row>
    <row r="7" spans="1:11" ht="13.5" customHeight="1" x14ac:dyDescent="0.25">
      <c r="A7" s="86" t="s">
        <v>34</v>
      </c>
      <c r="B7" s="93">
        <v>16</v>
      </c>
      <c r="C7" s="83">
        <v>14</v>
      </c>
      <c r="D7" s="83">
        <v>2</v>
      </c>
      <c r="E7" s="83">
        <v>1415</v>
      </c>
      <c r="F7" s="83" t="s">
        <v>35</v>
      </c>
      <c r="G7" s="83">
        <v>1</v>
      </c>
      <c r="H7" s="83">
        <v>1</v>
      </c>
      <c r="I7" s="83">
        <v>3</v>
      </c>
      <c r="J7" s="83">
        <v>0</v>
      </c>
      <c r="K7" s="83">
        <v>12</v>
      </c>
    </row>
    <row r="8" spans="1:11" ht="13.5" customHeight="1" x14ac:dyDescent="0.25">
      <c r="A8" s="86" t="s">
        <v>10</v>
      </c>
      <c r="B8" s="93">
        <v>16</v>
      </c>
      <c r="C8" s="83">
        <v>12</v>
      </c>
      <c r="D8" s="83">
        <v>4</v>
      </c>
      <c r="E8" s="83">
        <v>1140</v>
      </c>
      <c r="F8" s="83" t="s">
        <v>32</v>
      </c>
      <c r="G8" s="83">
        <v>1</v>
      </c>
      <c r="H8" s="83">
        <v>2</v>
      </c>
      <c r="I8" s="83">
        <v>0</v>
      </c>
      <c r="J8" s="83">
        <v>0</v>
      </c>
      <c r="K8" s="83">
        <v>7</v>
      </c>
    </row>
    <row r="9" spans="1:11" ht="13.5" customHeight="1" x14ac:dyDescent="0.25">
      <c r="A9" s="86" t="s">
        <v>5</v>
      </c>
      <c r="B9" s="93">
        <v>15</v>
      </c>
      <c r="C9" s="83">
        <v>13</v>
      </c>
      <c r="D9" s="83">
        <v>2</v>
      </c>
      <c r="E9" s="83">
        <v>1255</v>
      </c>
      <c r="F9" s="83" t="s">
        <v>29</v>
      </c>
      <c r="G9" s="83">
        <v>0</v>
      </c>
      <c r="H9" s="83">
        <v>0</v>
      </c>
      <c r="I9" s="83">
        <v>1</v>
      </c>
      <c r="J9" s="83">
        <v>0</v>
      </c>
      <c r="K9" s="83">
        <v>12</v>
      </c>
    </row>
    <row r="10" spans="1:11" ht="13.5" customHeight="1" x14ac:dyDescent="0.25">
      <c r="A10" s="86" t="s">
        <v>19</v>
      </c>
      <c r="B10" s="93">
        <v>15</v>
      </c>
      <c r="C10" s="83">
        <v>12</v>
      </c>
      <c r="D10" s="83">
        <v>3</v>
      </c>
      <c r="E10" s="83">
        <v>1110</v>
      </c>
      <c r="F10" s="83">
        <v>74</v>
      </c>
      <c r="G10" s="83">
        <v>2</v>
      </c>
      <c r="H10" s="83">
        <v>2</v>
      </c>
      <c r="I10" s="83">
        <v>1</v>
      </c>
      <c r="J10" s="83">
        <v>0</v>
      </c>
      <c r="K10" s="83">
        <v>7</v>
      </c>
    </row>
    <row r="11" spans="1:11" ht="13.5" customHeight="1" x14ac:dyDescent="0.25">
      <c r="A11" s="86" t="s">
        <v>9</v>
      </c>
      <c r="B11" s="93">
        <v>15</v>
      </c>
      <c r="C11" s="83">
        <v>12</v>
      </c>
      <c r="D11" s="83">
        <v>3</v>
      </c>
      <c r="E11" s="83">
        <v>1090</v>
      </c>
      <c r="F11" s="83" t="s">
        <v>24</v>
      </c>
      <c r="G11" s="83">
        <v>0</v>
      </c>
      <c r="H11" s="83">
        <v>0</v>
      </c>
      <c r="I11" s="83">
        <v>1</v>
      </c>
      <c r="J11" s="83">
        <v>0</v>
      </c>
      <c r="K11" s="83">
        <v>5</v>
      </c>
    </row>
    <row r="12" spans="1:11" ht="13.5" customHeight="1" x14ac:dyDescent="0.25">
      <c r="A12" s="86" t="s">
        <v>7</v>
      </c>
      <c r="B12" s="93">
        <v>15</v>
      </c>
      <c r="C12" s="83">
        <v>12</v>
      </c>
      <c r="D12" s="83">
        <v>3</v>
      </c>
      <c r="E12" s="83">
        <v>870</v>
      </c>
      <c r="F12" s="83">
        <v>58</v>
      </c>
      <c r="G12" s="83">
        <v>1</v>
      </c>
      <c r="H12" s="83">
        <v>2</v>
      </c>
      <c r="I12" s="83">
        <v>1</v>
      </c>
      <c r="J12" s="83">
        <v>0</v>
      </c>
      <c r="K12" s="83">
        <v>3</v>
      </c>
    </row>
    <row r="13" spans="1:11" ht="13.5" customHeight="1" x14ac:dyDescent="0.25">
      <c r="A13" s="86" t="s">
        <v>15</v>
      </c>
      <c r="B13" s="93">
        <v>14</v>
      </c>
      <c r="C13" s="83">
        <v>10</v>
      </c>
      <c r="D13" s="83">
        <v>4</v>
      </c>
      <c r="E13" s="83">
        <v>985</v>
      </c>
      <c r="F13" s="83" t="s">
        <v>28</v>
      </c>
      <c r="G13" s="83">
        <v>1</v>
      </c>
      <c r="H13" s="83">
        <v>3</v>
      </c>
      <c r="I13" s="83">
        <v>0</v>
      </c>
      <c r="J13" s="83">
        <v>0</v>
      </c>
      <c r="K13" s="83">
        <v>7</v>
      </c>
    </row>
    <row r="14" spans="1:11" ht="13.5" customHeight="1" x14ac:dyDescent="0.25">
      <c r="A14" s="86" t="s">
        <v>16</v>
      </c>
      <c r="B14" s="93">
        <v>13</v>
      </c>
      <c r="C14" s="83">
        <v>12</v>
      </c>
      <c r="D14" s="83">
        <v>1</v>
      </c>
      <c r="E14" s="83">
        <v>1160</v>
      </c>
      <c r="F14" s="83">
        <v>89</v>
      </c>
      <c r="G14" s="83">
        <v>5</v>
      </c>
      <c r="H14" s="83">
        <v>2</v>
      </c>
      <c r="I14" s="83">
        <v>2</v>
      </c>
      <c r="J14" s="83">
        <v>0</v>
      </c>
      <c r="K14" s="83">
        <v>11</v>
      </c>
    </row>
    <row r="15" spans="1:11" ht="13.5" customHeight="1" x14ac:dyDescent="0.25">
      <c r="A15" s="86" t="s">
        <v>11</v>
      </c>
      <c r="B15" s="93">
        <v>13</v>
      </c>
      <c r="C15" s="83">
        <v>9</v>
      </c>
      <c r="D15" s="83">
        <v>4</v>
      </c>
      <c r="E15" s="83">
        <v>905</v>
      </c>
      <c r="F15" s="83" t="s">
        <v>33</v>
      </c>
      <c r="G15" s="83">
        <v>1</v>
      </c>
      <c r="H15" s="83">
        <v>0</v>
      </c>
      <c r="I15" s="83">
        <v>1</v>
      </c>
      <c r="J15" s="83">
        <v>0</v>
      </c>
      <c r="K15" s="83">
        <v>4</v>
      </c>
    </row>
    <row r="16" spans="1:11" ht="13.5" customHeight="1" x14ac:dyDescent="0.25">
      <c r="A16" s="86" t="s">
        <v>6</v>
      </c>
      <c r="B16" s="93">
        <v>12</v>
      </c>
      <c r="C16" s="83">
        <v>8</v>
      </c>
      <c r="D16" s="83">
        <v>4</v>
      </c>
      <c r="E16" s="83">
        <v>670</v>
      </c>
      <c r="F16" s="83">
        <v>56</v>
      </c>
      <c r="G16" s="83">
        <v>0</v>
      </c>
      <c r="H16" s="83">
        <v>0</v>
      </c>
      <c r="I16" s="83">
        <v>1</v>
      </c>
      <c r="J16" s="83">
        <v>0</v>
      </c>
      <c r="K16" s="83">
        <v>1</v>
      </c>
    </row>
    <row r="17" spans="1:11" ht="13.5" customHeight="1" x14ac:dyDescent="0.25">
      <c r="A17" s="86" t="s">
        <v>172</v>
      </c>
      <c r="B17" s="93">
        <v>10</v>
      </c>
      <c r="C17" s="83">
        <v>8</v>
      </c>
      <c r="D17" s="83">
        <v>2</v>
      </c>
      <c r="E17" s="83">
        <v>620</v>
      </c>
      <c r="F17" s="83">
        <v>62</v>
      </c>
      <c r="G17" s="83">
        <v>0</v>
      </c>
      <c r="H17" s="83">
        <v>0</v>
      </c>
      <c r="I17" s="83">
        <v>0</v>
      </c>
      <c r="J17" s="83">
        <v>0</v>
      </c>
      <c r="K17" s="83">
        <v>4</v>
      </c>
    </row>
    <row r="18" spans="1:11" ht="13.5" customHeight="1" x14ac:dyDescent="0.25">
      <c r="A18" s="86" t="s">
        <v>14</v>
      </c>
      <c r="B18" s="93">
        <v>9</v>
      </c>
      <c r="C18" s="83">
        <v>8</v>
      </c>
      <c r="D18" s="83">
        <v>1</v>
      </c>
      <c r="E18" s="83">
        <v>730</v>
      </c>
      <c r="F18" s="83">
        <v>81</v>
      </c>
      <c r="G18" s="83">
        <v>1</v>
      </c>
      <c r="H18" s="83">
        <v>0</v>
      </c>
      <c r="I18" s="83">
        <v>4</v>
      </c>
      <c r="J18" s="83">
        <v>0</v>
      </c>
      <c r="K18" s="83">
        <v>4</v>
      </c>
    </row>
    <row r="19" spans="1:11" ht="13.5" customHeight="1" x14ac:dyDescent="0.25">
      <c r="A19" s="86" t="s">
        <v>30</v>
      </c>
      <c r="B19" s="93">
        <v>9</v>
      </c>
      <c r="C19" s="83">
        <v>7</v>
      </c>
      <c r="D19" s="83">
        <v>2</v>
      </c>
      <c r="E19" s="83">
        <v>680</v>
      </c>
      <c r="F19" s="83" t="s">
        <v>31</v>
      </c>
      <c r="G19" s="83">
        <v>0</v>
      </c>
      <c r="H19" s="83">
        <v>0</v>
      </c>
      <c r="I19" s="83">
        <v>0</v>
      </c>
      <c r="J19" s="83">
        <v>0</v>
      </c>
      <c r="K19" s="83">
        <v>4</v>
      </c>
    </row>
    <row r="20" spans="1:11" ht="13.5" customHeight="1" x14ac:dyDescent="0.25">
      <c r="A20" s="86" t="s">
        <v>36</v>
      </c>
      <c r="B20" s="93">
        <v>5</v>
      </c>
      <c r="C20" s="83">
        <v>4</v>
      </c>
      <c r="D20" s="83">
        <v>1</v>
      </c>
      <c r="E20" s="83">
        <v>370</v>
      </c>
      <c r="F20" s="83">
        <v>74</v>
      </c>
      <c r="G20" s="83">
        <v>0</v>
      </c>
      <c r="H20" s="83">
        <v>1</v>
      </c>
      <c r="I20" s="83">
        <v>0</v>
      </c>
      <c r="J20" s="83">
        <v>0</v>
      </c>
      <c r="K20" s="83">
        <v>4</v>
      </c>
    </row>
    <row r="21" spans="1:11" ht="13.5" customHeight="1" x14ac:dyDescent="0.25">
      <c r="A21" s="86" t="s">
        <v>37</v>
      </c>
      <c r="B21" s="93">
        <v>5</v>
      </c>
      <c r="C21" s="83">
        <v>4</v>
      </c>
      <c r="D21" s="83">
        <v>1</v>
      </c>
      <c r="E21" s="83">
        <v>295</v>
      </c>
      <c r="F21" s="83">
        <v>59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</row>
    <row r="22" spans="1:11" ht="13.5" customHeight="1" x14ac:dyDescent="0.25">
      <c r="A22" s="86" t="s">
        <v>13</v>
      </c>
      <c r="B22" s="93">
        <v>5</v>
      </c>
      <c r="C22" s="83">
        <v>1</v>
      </c>
      <c r="D22" s="83">
        <v>4</v>
      </c>
      <c r="E22" s="83">
        <v>210</v>
      </c>
      <c r="F22" s="83">
        <v>42</v>
      </c>
      <c r="G22" s="83">
        <v>0</v>
      </c>
      <c r="H22" s="83">
        <v>0</v>
      </c>
      <c r="I22" s="83">
        <v>0</v>
      </c>
      <c r="J22" s="83">
        <v>0</v>
      </c>
      <c r="K22" s="83">
        <v>1</v>
      </c>
    </row>
  </sheetData>
  <autoFilter ref="A1:K1" xr:uid="{00000000-0001-0000-0D00-000000000000}"/>
  <sortState xmlns:xlrd2="http://schemas.microsoft.com/office/spreadsheetml/2017/richdata2" ref="A2:K22">
    <sortCondition descending="1" ref="B2:B22"/>
    <sortCondition descending="1" ref="E2:E22"/>
  </sortState>
  <pageMargins left="0.7" right="0.7" top="0.75" bottom="0.75" header="0.3" footer="0.3"/>
  <pageSetup paperSize="9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4.9989318521683403E-2"/>
  </sheetPr>
  <dimension ref="A1:L26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1" width="9.5703125" style="92" bestFit="1" customWidth="1"/>
    <col min="12" max="12" width="20.5703125" style="92" bestFit="1" customWidth="1"/>
    <col min="13" max="16384" width="11.42578125" style="92"/>
  </cols>
  <sheetData>
    <row r="1" spans="1:12" ht="15" x14ac:dyDescent="0.2">
      <c r="A1" s="6" t="s">
        <v>89</v>
      </c>
      <c r="B1" s="5" t="s">
        <v>0</v>
      </c>
      <c r="C1" s="6" t="s">
        <v>1</v>
      </c>
      <c r="D1" s="6" t="s">
        <v>228</v>
      </c>
      <c r="E1" s="6" t="s">
        <v>3</v>
      </c>
      <c r="F1" s="6" t="s">
        <v>94</v>
      </c>
      <c r="G1" s="6" t="s">
        <v>108</v>
      </c>
      <c r="H1" s="6" t="s">
        <v>107</v>
      </c>
      <c r="I1" s="6" t="s">
        <v>109</v>
      </c>
      <c r="J1" s="6" t="s">
        <v>106</v>
      </c>
      <c r="K1" s="6" t="s">
        <v>2</v>
      </c>
    </row>
    <row r="2" spans="1:12" ht="13.5" customHeight="1" x14ac:dyDescent="0.2">
      <c r="A2" s="86" t="s">
        <v>34</v>
      </c>
      <c r="B2" s="93">
        <v>20</v>
      </c>
      <c r="C2" s="83">
        <v>17</v>
      </c>
      <c r="D2" s="83">
        <v>3</v>
      </c>
      <c r="E2" s="83">
        <v>1585</v>
      </c>
      <c r="F2" s="83" t="s">
        <v>45</v>
      </c>
      <c r="G2" s="83">
        <v>5</v>
      </c>
      <c r="H2" s="83">
        <v>8</v>
      </c>
      <c r="I2" s="83">
        <v>0</v>
      </c>
      <c r="J2" s="83">
        <v>0</v>
      </c>
      <c r="K2" s="83">
        <v>15</v>
      </c>
    </row>
    <row r="3" spans="1:12" ht="13.5" customHeight="1" x14ac:dyDescent="0.2">
      <c r="A3" s="86" t="s">
        <v>14</v>
      </c>
      <c r="B3" s="93">
        <v>18</v>
      </c>
      <c r="C3" s="83">
        <v>15</v>
      </c>
      <c r="D3" s="83">
        <v>3</v>
      </c>
      <c r="E3" s="83">
        <v>1405</v>
      </c>
      <c r="F3" s="83">
        <v>78</v>
      </c>
      <c r="G3" s="83">
        <v>1</v>
      </c>
      <c r="H3" s="83">
        <v>0</v>
      </c>
      <c r="I3" s="83">
        <v>0</v>
      </c>
      <c r="J3" s="83">
        <v>0</v>
      </c>
      <c r="K3" s="83">
        <v>12</v>
      </c>
    </row>
    <row r="4" spans="1:12" ht="13.5" customHeight="1" x14ac:dyDescent="0.2">
      <c r="A4" s="86" t="s">
        <v>4</v>
      </c>
      <c r="B4" s="93">
        <v>17</v>
      </c>
      <c r="C4" s="83">
        <v>16</v>
      </c>
      <c r="D4" s="83">
        <v>1</v>
      </c>
      <c r="E4" s="83">
        <v>1480</v>
      </c>
      <c r="F4" s="83">
        <v>87</v>
      </c>
      <c r="G4" s="83">
        <v>2</v>
      </c>
      <c r="H4" s="83">
        <v>1</v>
      </c>
      <c r="I4" s="83">
        <v>1</v>
      </c>
      <c r="J4" s="83">
        <v>0</v>
      </c>
      <c r="K4" s="83">
        <v>15</v>
      </c>
      <c r="L4" s="92" t="s">
        <v>116</v>
      </c>
    </row>
    <row r="5" spans="1:12" ht="13.5" customHeight="1" x14ac:dyDescent="0.2">
      <c r="A5" s="86" t="s">
        <v>5</v>
      </c>
      <c r="B5" s="93">
        <v>17</v>
      </c>
      <c r="C5" s="83" t="s">
        <v>50</v>
      </c>
      <c r="D5" s="83">
        <v>1</v>
      </c>
      <c r="E5" s="83">
        <v>1455</v>
      </c>
      <c r="F5" s="83">
        <v>86</v>
      </c>
      <c r="G5" s="83">
        <v>0</v>
      </c>
      <c r="H5" s="83">
        <v>0</v>
      </c>
      <c r="I5" s="83">
        <v>0</v>
      </c>
      <c r="J5" s="83">
        <v>0</v>
      </c>
      <c r="K5" s="83">
        <v>14</v>
      </c>
    </row>
    <row r="6" spans="1:12" ht="13.5" customHeight="1" x14ac:dyDescent="0.2">
      <c r="A6" s="86" t="s">
        <v>18</v>
      </c>
      <c r="B6" s="93">
        <v>16</v>
      </c>
      <c r="C6" s="83">
        <v>15</v>
      </c>
      <c r="D6" s="83">
        <v>1</v>
      </c>
      <c r="E6" s="83">
        <v>1360</v>
      </c>
      <c r="F6" s="83">
        <v>85</v>
      </c>
      <c r="G6" s="83">
        <v>15</v>
      </c>
      <c r="H6" s="83">
        <v>11</v>
      </c>
      <c r="I6" s="83">
        <v>6</v>
      </c>
      <c r="J6" s="83">
        <v>0</v>
      </c>
      <c r="K6" s="83">
        <v>14</v>
      </c>
    </row>
    <row r="7" spans="1:12" ht="13.5" customHeight="1" x14ac:dyDescent="0.2">
      <c r="A7" s="86" t="s">
        <v>30</v>
      </c>
      <c r="B7" s="93">
        <v>16</v>
      </c>
      <c r="C7" s="83">
        <v>13</v>
      </c>
      <c r="D7" s="83">
        <v>3</v>
      </c>
      <c r="E7" s="83">
        <v>1185</v>
      </c>
      <c r="F7" s="83">
        <v>74</v>
      </c>
      <c r="G7" s="83">
        <v>0</v>
      </c>
      <c r="H7" s="83">
        <v>0</v>
      </c>
      <c r="I7" s="83">
        <v>1</v>
      </c>
      <c r="J7" s="83">
        <v>0</v>
      </c>
      <c r="K7" s="83">
        <v>8</v>
      </c>
    </row>
    <row r="8" spans="1:12" ht="13.5" customHeight="1" x14ac:dyDescent="0.2">
      <c r="A8" s="86" t="s">
        <v>21</v>
      </c>
      <c r="B8" s="93">
        <v>16</v>
      </c>
      <c r="C8" s="83">
        <v>13</v>
      </c>
      <c r="D8" s="83">
        <v>3</v>
      </c>
      <c r="E8" s="83">
        <v>1160</v>
      </c>
      <c r="F8" s="83" t="s">
        <v>24</v>
      </c>
      <c r="G8" s="83">
        <v>8</v>
      </c>
      <c r="H8" s="83">
        <v>4</v>
      </c>
      <c r="I8" s="83">
        <v>1</v>
      </c>
      <c r="J8" s="83">
        <v>0</v>
      </c>
      <c r="K8" s="83">
        <v>8</v>
      </c>
      <c r="L8" s="92" t="s">
        <v>116</v>
      </c>
    </row>
    <row r="9" spans="1:12" ht="13.5" customHeight="1" x14ac:dyDescent="0.2">
      <c r="A9" s="86" t="s">
        <v>6</v>
      </c>
      <c r="B9" s="93">
        <v>16</v>
      </c>
      <c r="C9" s="83">
        <v>14</v>
      </c>
      <c r="D9" s="83">
        <v>2</v>
      </c>
      <c r="E9" s="83">
        <v>1145</v>
      </c>
      <c r="F9" s="83" t="s">
        <v>32</v>
      </c>
      <c r="G9" s="83">
        <v>0</v>
      </c>
      <c r="H9" s="83">
        <v>2</v>
      </c>
      <c r="I9" s="83">
        <v>0</v>
      </c>
      <c r="J9" s="83">
        <v>0</v>
      </c>
      <c r="K9" s="83">
        <v>7</v>
      </c>
    </row>
    <row r="10" spans="1:12" ht="13.5" customHeight="1" x14ac:dyDescent="0.2">
      <c r="A10" s="86" t="s">
        <v>47</v>
      </c>
      <c r="B10" s="93">
        <v>16</v>
      </c>
      <c r="C10" s="83">
        <v>10</v>
      </c>
      <c r="D10" s="83">
        <v>6</v>
      </c>
      <c r="E10" s="83">
        <v>895</v>
      </c>
      <c r="F10" s="83">
        <v>56</v>
      </c>
      <c r="G10" s="83">
        <v>1</v>
      </c>
      <c r="H10" s="83">
        <v>0</v>
      </c>
      <c r="I10" s="83">
        <v>1</v>
      </c>
      <c r="J10" s="83">
        <v>0</v>
      </c>
      <c r="K10" s="83">
        <v>4</v>
      </c>
    </row>
    <row r="11" spans="1:12" ht="13.5" customHeight="1" x14ac:dyDescent="0.2">
      <c r="A11" s="86" t="s">
        <v>11</v>
      </c>
      <c r="B11" s="93">
        <v>15</v>
      </c>
      <c r="C11" s="83">
        <v>13</v>
      </c>
      <c r="D11" s="83">
        <v>2</v>
      </c>
      <c r="E11" s="83">
        <v>1055</v>
      </c>
      <c r="F11" s="83" t="s">
        <v>28</v>
      </c>
      <c r="G11" s="83">
        <v>2</v>
      </c>
      <c r="H11" s="83">
        <v>0</v>
      </c>
      <c r="I11" s="83">
        <v>0</v>
      </c>
      <c r="J11" s="83">
        <v>0</v>
      </c>
      <c r="K11" s="83">
        <v>7</v>
      </c>
      <c r="L11" s="92" t="s">
        <v>117</v>
      </c>
    </row>
    <row r="12" spans="1:12" ht="13.5" customHeight="1" x14ac:dyDescent="0.2">
      <c r="A12" s="86" t="s">
        <v>40</v>
      </c>
      <c r="B12" s="93">
        <v>13</v>
      </c>
      <c r="C12" s="83">
        <v>10</v>
      </c>
      <c r="D12" s="83">
        <v>3</v>
      </c>
      <c r="E12" s="83">
        <v>865</v>
      </c>
      <c r="F12" s="83" t="s">
        <v>38</v>
      </c>
      <c r="G12" s="83">
        <v>1</v>
      </c>
      <c r="H12" s="83">
        <v>0</v>
      </c>
      <c r="I12" s="83">
        <v>0</v>
      </c>
      <c r="J12" s="83">
        <v>0</v>
      </c>
      <c r="K12" s="83">
        <v>5</v>
      </c>
    </row>
    <row r="13" spans="1:12" ht="13.5" customHeight="1" x14ac:dyDescent="0.2">
      <c r="A13" s="86" t="s">
        <v>16</v>
      </c>
      <c r="B13" s="93">
        <v>12</v>
      </c>
      <c r="C13" s="83">
        <v>11</v>
      </c>
      <c r="D13" s="83">
        <v>1</v>
      </c>
      <c r="E13" s="83">
        <v>1020</v>
      </c>
      <c r="F13" s="83">
        <v>85</v>
      </c>
      <c r="G13" s="83">
        <v>2</v>
      </c>
      <c r="H13" s="83">
        <v>1</v>
      </c>
      <c r="I13" s="83">
        <v>0</v>
      </c>
      <c r="J13" s="83">
        <v>0</v>
      </c>
      <c r="K13" s="83">
        <v>11</v>
      </c>
    </row>
    <row r="14" spans="1:12" ht="13.5" customHeight="1" x14ac:dyDescent="0.2">
      <c r="A14" s="86" t="s">
        <v>104</v>
      </c>
      <c r="B14" s="93">
        <v>11</v>
      </c>
      <c r="C14" s="83">
        <v>11</v>
      </c>
      <c r="D14" s="83"/>
      <c r="E14" s="83">
        <v>990</v>
      </c>
      <c r="F14" s="83">
        <v>90</v>
      </c>
      <c r="G14" s="83">
        <v>0</v>
      </c>
      <c r="H14" s="83">
        <v>0</v>
      </c>
      <c r="I14" s="83">
        <v>1</v>
      </c>
      <c r="J14" s="83">
        <v>0</v>
      </c>
      <c r="K14" s="83">
        <v>11</v>
      </c>
    </row>
    <row r="15" spans="1:12" ht="13.5" customHeight="1" x14ac:dyDescent="0.2">
      <c r="A15" s="86" t="s">
        <v>19</v>
      </c>
      <c r="B15" s="93">
        <v>11</v>
      </c>
      <c r="C15" s="83">
        <v>10</v>
      </c>
      <c r="D15" s="83">
        <v>1</v>
      </c>
      <c r="E15" s="83">
        <v>885</v>
      </c>
      <c r="F15" s="83" t="s">
        <v>46</v>
      </c>
      <c r="G15" s="83">
        <v>2</v>
      </c>
      <c r="H15" s="83">
        <v>2</v>
      </c>
      <c r="I15" s="83">
        <v>0</v>
      </c>
      <c r="J15" s="83">
        <v>0</v>
      </c>
      <c r="K15" s="83">
        <v>8</v>
      </c>
    </row>
    <row r="16" spans="1:12" ht="13.5" customHeight="1" x14ac:dyDescent="0.2">
      <c r="A16" s="86" t="s">
        <v>172</v>
      </c>
      <c r="B16" s="93">
        <v>11</v>
      </c>
      <c r="C16" s="83">
        <v>9</v>
      </c>
      <c r="D16" s="83">
        <v>2</v>
      </c>
      <c r="E16" s="83">
        <v>795</v>
      </c>
      <c r="F16" s="83" t="s">
        <v>24</v>
      </c>
      <c r="G16" s="83">
        <v>1</v>
      </c>
      <c r="H16" s="83">
        <v>2</v>
      </c>
      <c r="I16" s="83">
        <v>0</v>
      </c>
      <c r="J16" s="83">
        <v>0</v>
      </c>
      <c r="K16" s="83">
        <v>7</v>
      </c>
    </row>
    <row r="17" spans="1:12" ht="13.5" customHeight="1" x14ac:dyDescent="0.2">
      <c r="A17" s="86" t="s">
        <v>41</v>
      </c>
      <c r="B17" s="93">
        <v>9</v>
      </c>
      <c r="C17" s="83" t="s">
        <v>42</v>
      </c>
      <c r="D17" s="83">
        <v>2</v>
      </c>
      <c r="E17" s="83">
        <v>635</v>
      </c>
      <c r="F17" s="83" t="s">
        <v>28</v>
      </c>
      <c r="G17" s="83">
        <v>0</v>
      </c>
      <c r="H17" s="83">
        <v>0</v>
      </c>
      <c r="I17" s="83">
        <v>0</v>
      </c>
      <c r="J17" s="83">
        <v>0</v>
      </c>
      <c r="K17" s="83">
        <v>5</v>
      </c>
      <c r="L17" s="92" t="s">
        <v>117</v>
      </c>
    </row>
    <row r="18" spans="1:12" ht="13.5" customHeight="1" x14ac:dyDescent="0.2">
      <c r="A18" s="86" t="s">
        <v>9</v>
      </c>
      <c r="B18" s="93">
        <v>7</v>
      </c>
      <c r="C18" s="83">
        <v>6</v>
      </c>
      <c r="D18" s="83">
        <v>1</v>
      </c>
      <c r="E18" s="83">
        <v>545</v>
      </c>
      <c r="F18" s="83">
        <v>78</v>
      </c>
      <c r="G18" s="83">
        <v>0</v>
      </c>
      <c r="H18" s="83">
        <v>0</v>
      </c>
      <c r="I18" s="83">
        <v>0</v>
      </c>
      <c r="J18" s="83">
        <v>0</v>
      </c>
      <c r="K18" s="83">
        <v>5</v>
      </c>
    </row>
    <row r="19" spans="1:12" ht="13.5" customHeight="1" x14ac:dyDescent="0.2">
      <c r="A19" s="86" t="s">
        <v>10</v>
      </c>
      <c r="B19" s="93">
        <v>6</v>
      </c>
      <c r="C19" s="83">
        <v>5</v>
      </c>
      <c r="D19" s="83">
        <v>1</v>
      </c>
      <c r="E19" s="83">
        <v>475</v>
      </c>
      <c r="F19" s="83">
        <v>79</v>
      </c>
      <c r="G19" s="83">
        <v>0</v>
      </c>
      <c r="H19" s="83">
        <v>0</v>
      </c>
      <c r="I19" s="83">
        <v>0</v>
      </c>
      <c r="J19" s="83">
        <v>0</v>
      </c>
      <c r="K19" s="83">
        <v>4</v>
      </c>
    </row>
    <row r="20" spans="1:12" ht="13.5" customHeight="1" x14ac:dyDescent="0.2">
      <c r="A20" s="86" t="s">
        <v>36</v>
      </c>
      <c r="B20" s="93">
        <v>5</v>
      </c>
      <c r="C20" s="83">
        <v>5</v>
      </c>
      <c r="D20" s="83"/>
      <c r="E20" s="83">
        <v>405</v>
      </c>
      <c r="F20" s="83">
        <v>81</v>
      </c>
      <c r="G20" s="83">
        <v>2</v>
      </c>
      <c r="H20" s="83">
        <v>2</v>
      </c>
      <c r="I20" s="83">
        <v>0</v>
      </c>
      <c r="J20" s="83">
        <v>0</v>
      </c>
      <c r="K20" s="83">
        <v>4</v>
      </c>
    </row>
    <row r="21" spans="1:12" ht="13.5" customHeight="1" x14ac:dyDescent="0.2">
      <c r="A21" s="86" t="s">
        <v>17</v>
      </c>
      <c r="B21" s="93">
        <v>5</v>
      </c>
      <c r="C21" s="83">
        <v>4</v>
      </c>
      <c r="D21" s="83">
        <v>1</v>
      </c>
      <c r="E21" s="83">
        <v>395</v>
      </c>
      <c r="F21" s="83">
        <v>79</v>
      </c>
      <c r="G21" s="83">
        <v>4</v>
      </c>
      <c r="H21" s="83">
        <v>0</v>
      </c>
      <c r="I21" s="83">
        <v>0</v>
      </c>
      <c r="J21" s="83">
        <v>0</v>
      </c>
      <c r="K21" s="83">
        <v>3</v>
      </c>
    </row>
    <row r="22" spans="1:12" ht="13.5" customHeight="1" x14ac:dyDescent="0.2">
      <c r="A22" s="86" t="s">
        <v>15</v>
      </c>
      <c r="B22" s="93">
        <v>4</v>
      </c>
      <c r="C22" s="83">
        <v>3</v>
      </c>
      <c r="D22" s="83">
        <v>1</v>
      </c>
      <c r="E22" s="83">
        <v>300</v>
      </c>
      <c r="F22" s="83">
        <v>75</v>
      </c>
      <c r="G22" s="83">
        <v>0</v>
      </c>
      <c r="H22" s="83">
        <v>0</v>
      </c>
      <c r="I22" s="83">
        <v>0</v>
      </c>
      <c r="J22" s="83">
        <v>0</v>
      </c>
      <c r="K22" s="83">
        <v>3</v>
      </c>
    </row>
    <row r="23" spans="1:12" ht="13.5" customHeight="1" x14ac:dyDescent="0.2">
      <c r="A23" s="86" t="s">
        <v>39</v>
      </c>
      <c r="B23" s="93">
        <v>3</v>
      </c>
      <c r="C23" s="83">
        <v>3</v>
      </c>
      <c r="D23" s="83"/>
      <c r="E23" s="83">
        <v>270</v>
      </c>
      <c r="F23" s="83">
        <v>90</v>
      </c>
      <c r="G23" s="83">
        <v>0</v>
      </c>
      <c r="H23" s="83">
        <v>0</v>
      </c>
      <c r="I23" s="83">
        <v>0</v>
      </c>
      <c r="J23" s="83">
        <v>0</v>
      </c>
      <c r="K23" s="83">
        <v>3</v>
      </c>
    </row>
    <row r="24" spans="1:12" ht="13.5" customHeight="1" x14ac:dyDescent="0.2">
      <c r="A24" s="86" t="s">
        <v>173</v>
      </c>
      <c r="B24" s="93">
        <v>3</v>
      </c>
      <c r="C24" s="83">
        <v>2</v>
      </c>
      <c r="D24" s="83">
        <v>1</v>
      </c>
      <c r="E24" s="83">
        <v>195</v>
      </c>
      <c r="F24" s="83">
        <v>65</v>
      </c>
      <c r="G24" s="83">
        <v>0</v>
      </c>
      <c r="H24" s="83">
        <v>0</v>
      </c>
      <c r="I24" s="83">
        <v>0</v>
      </c>
      <c r="J24" s="83">
        <v>0</v>
      </c>
      <c r="K24" s="83">
        <v>2</v>
      </c>
    </row>
    <row r="25" spans="1:12" ht="13.5" customHeight="1" x14ac:dyDescent="0.2">
      <c r="A25" s="86" t="s">
        <v>43</v>
      </c>
      <c r="B25" s="93">
        <v>2</v>
      </c>
      <c r="C25" s="83">
        <v>2</v>
      </c>
      <c r="D25" s="83"/>
      <c r="E25" s="83">
        <v>180</v>
      </c>
      <c r="F25" s="83">
        <v>90</v>
      </c>
      <c r="G25" s="83">
        <v>0</v>
      </c>
      <c r="H25" s="83">
        <v>0</v>
      </c>
      <c r="I25" s="83">
        <v>0</v>
      </c>
      <c r="J25" s="83">
        <v>0</v>
      </c>
      <c r="K25" s="83">
        <v>2</v>
      </c>
    </row>
    <row r="26" spans="1:12" ht="13.5" customHeight="1" x14ac:dyDescent="0.2">
      <c r="A26" s="86" t="s">
        <v>37</v>
      </c>
      <c r="B26" s="93">
        <v>2</v>
      </c>
      <c r="C26" s="83">
        <v>1</v>
      </c>
      <c r="D26" s="83">
        <v>1</v>
      </c>
      <c r="E26" s="83">
        <v>105</v>
      </c>
      <c r="F26" s="83" t="s">
        <v>44</v>
      </c>
      <c r="G26" s="83">
        <v>0</v>
      </c>
      <c r="H26" s="83">
        <v>0</v>
      </c>
      <c r="I26" s="83">
        <v>0</v>
      </c>
      <c r="J26" s="83">
        <v>0</v>
      </c>
      <c r="K26" s="83"/>
    </row>
  </sheetData>
  <autoFilter ref="A1:K1" xr:uid="{00000000-0001-0000-0E00-000000000000}">
    <sortState xmlns:xlrd2="http://schemas.microsoft.com/office/spreadsheetml/2017/richdata2" ref="A2:K26">
      <sortCondition descending="1" ref="B1"/>
    </sortState>
  </autoFilter>
  <sortState xmlns:xlrd2="http://schemas.microsoft.com/office/spreadsheetml/2017/richdata2" ref="A2:L26">
    <sortCondition descending="1" ref="B2:B26"/>
    <sortCondition descending="1" ref="E2:E26"/>
  </sortState>
  <pageMargins left="0.7" right="0.7" top="0.75" bottom="0.75" header="0.3" footer="0.3"/>
  <pageSetup paperSize="9" orientation="portrait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4.9989318521683403E-2"/>
  </sheetPr>
  <dimension ref="A1:L21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1" width="9.5703125" style="92" bestFit="1" customWidth="1"/>
    <col min="12" max="16384" width="11.42578125" style="92"/>
  </cols>
  <sheetData>
    <row r="1" spans="1:12" ht="15" customHeight="1" x14ac:dyDescent="0.2">
      <c r="A1" s="6" t="s">
        <v>89</v>
      </c>
      <c r="B1" s="5" t="s">
        <v>0</v>
      </c>
      <c r="C1" s="6" t="s">
        <v>1</v>
      </c>
      <c r="D1" s="6" t="s">
        <v>228</v>
      </c>
      <c r="E1" s="6" t="s">
        <v>3</v>
      </c>
      <c r="F1" s="6" t="s">
        <v>94</v>
      </c>
      <c r="G1" s="6" t="s">
        <v>108</v>
      </c>
      <c r="H1" s="6" t="s">
        <v>107</v>
      </c>
      <c r="I1" s="6" t="s">
        <v>109</v>
      </c>
      <c r="J1" s="6" t="s">
        <v>106</v>
      </c>
      <c r="K1" s="6" t="s">
        <v>2</v>
      </c>
    </row>
    <row r="2" spans="1:12" ht="13.5" customHeight="1" x14ac:dyDescent="0.2">
      <c r="A2" s="108" t="s">
        <v>34</v>
      </c>
      <c r="B2" s="83">
        <v>19</v>
      </c>
      <c r="C2" s="83">
        <v>17</v>
      </c>
      <c r="D2" s="83">
        <v>2</v>
      </c>
      <c r="E2" s="83">
        <v>1570</v>
      </c>
      <c r="F2" s="83" t="s">
        <v>55</v>
      </c>
      <c r="G2" s="83">
        <v>4</v>
      </c>
      <c r="H2" s="83">
        <v>1</v>
      </c>
      <c r="I2" s="83">
        <v>1</v>
      </c>
      <c r="J2" s="83"/>
      <c r="K2" s="83">
        <v>13</v>
      </c>
    </row>
    <row r="3" spans="1:12" ht="13.5" customHeight="1" x14ac:dyDescent="0.2">
      <c r="A3" s="108" t="s">
        <v>18</v>
      </c>
      <c r="B3" s="83">
        <v>18</v>
      </c>
      <c r="C3" s="83">
        <v>17</v>
      </c>
      <c r="D3" s="83">
        <v>1</v>
      </c>
      <c r="E3" s="83">
        <v>1595</v>
      </c>
      <c r="F3" s="83" t="s">
        <v>35</v>
      </c>
      <c r="G3" s="83">
        <v>18</v>
      </c>
      <c r="H3" s="83">
        <v>9</v>
      </c>
      <c r="I3" s="83">
        <v>4</v>
      </c>
      <c r="J3" s="83"/>
      <c r="K3" s="83">
        <v>16</v>
      </c>
    </row>
    <row r="4" spans="1:12" ht="13.5" customHeight="1" x14ac:dyDescent="0.2">
      <c r="A4" s="108" t="s">
        <v>14</v>
      </c>
      <c r="B4" s="83">
        <v>18</v>
      </c>
      <c r="C4" s="83">
        <v>13</v>
      </c>
      <c r="D4" s="83">
        <v>5</v>
      </c>
      <c r="E4" s="83">
        <v>1385</v>
      </c>
      <c r="F4" s="83">
        <v>77</v>
      </c>
      <c r="G4" s="83">
        <v>3</v>
      </c>
      <c r="H4" s="83">
        <v>4</v>
      </c>
      <c r="I4" s="83">
        <v>4</v>
      </c>
      <c r="J4" s="83"/>
      <c r="K4" s="83">
        <v>9</v>
      </c>
    </row>
    <row r="5" spans="1:12" ht="13.5" customHeight="1" x14ac:dyDescent="0.2">
      <c r="A5" s="108" t="s">
        <v>4</v>
      </c>
      <c r="B5" s="83">
        <v>17</v>
      </c>
      <c r="C5" s="83">
        <v>16</v>
      </c>
      <c r="D5" s="83">
        <v>1</v>
      </c>
      <c r="E5" s="83">
        <v>1485</v>
      </c>
      <c r="F5" s="83" t="s">
        <v>49</v>
      </c>
      <c r="G5" s="83"/>
      <c r="H5" s="83">
        <v>1</v>
      </c>
      <c r="I5" s="83">
        <v>3</v>
      </c>
      <c r="J5" s="83"/>
      <c r="K5" s="83">
        <v>15</v>
      </c>
    </row>
    <row r="6" spans="1:12" ht="13.5" customHeight="1" x14ac:dyDescent="0.2">
      <c r="A6" s="108" t="s">
        <v>5</v>
      </c>
      <c r="B6" s="83">
        <v>17</v>
      </c>
      <c r="C6" s="83" t="s">
        <v>50</v>
      </c>
      <c r="D6" s="83">
        <v>1</v>
      </c>
      <c r="E6" s="83">
        <v>1475</v>
      </c>
      <c r="F6" s="83">
        <v>87</v>
      </c>
      <c r="G6" s="83"/>
      <c r="H6" s="83"/>
      <c r="I6" s="83">
        <v>3</v>
      </c>
      <c r="J6" s="83">
        <v>1</v>
      </c>
      <c r="K6" s="83">
        <v>15</v>
      </c>
      <c r="L6" s="92" t="s">
        <v>117</v>
      </c>
    </row>
    <row r="7" spans="1:12" ht="13.5" customHeight="1" x14ac:dyDescent="0.2">
      <c r="A7" s="108" t="s">
        <v>54</v>
      </c>
      <c r="B7" s="83">
        <v>17</v>
      </c>
      <c r="C7" s="83">
        <v>16</v>
      </c>
      <c r="D7" s="83">
        <v>1</v>
      </c>
      <c r="E7" s="83">
        <v>1390</v>
      </c>
      <c r="F7" s="83">
        <v>82</v>
      </c>
      <c r="G7" s="83">
        <v>9</v>
      </c>
      <c r="H7" s="83">
        <v>2</v>
      </c>
      <c r="I7" s="83">
        <v>1</v>
      </c>
      <c r="J7" s="83"/>
      <c r="K7" s="83">
        <v>10</v>
      </c>
    </row>
    <row r="8" spans="1:12" ht="13.5" customHeight="1" x14ac:dyDescent="0.2">
      <c r="A8" s="108" t="s">
        <v>17</v>
      </c>
      <c r="B8" s="83">
        <v>17</v>
      </c>
      <c r="C8" s="83">
        <v>14</v>
      </c>
      <c r="D8" s="83">
        <v>3</v>
      </c>
      <c r="E8" s="83">
        <v>1285</v>
      </c>
      <c r="F8" s="83" t="s">
        <v>57</v>
      </c>
      <c r="G8" s="83">
        <v>2</v>
      </c>
      <c r="H8" s="83">
        <v>2</v>
      </c>
      <c r="I8" s="83">
        <v>1</v>
      </c>
      <c r="J8" s="83">
        <v>1</v>
      </c>
      <c r="K8" s="83">
        <v>8</v>
      </c>
    </row>
    <row r="9" spans="1:12" ht="13.5" customHeight="1" x14ac:dyDescent="0.2">
      <c r="A9" s="108" t="s">
        <v>9</v>
      </c>
      <c r="B9" s="83">
        <v>15</v>
      </c>
      <c r="C9" s="83">
        <v>14</v>
      </c>
      <c r="D9" s="83">
        <v>1</v>
      </c>
      <c r="E9" s="83">
        <v>1195</v>
      </c>
      <c r="F9" s="83" t="s">
        <v>45</v>
      </c>
      <c r="G9" s="83"/>
      <c r="H9" s="83">
        <v>1</v>
      </c>
      <c r="I9" s="83">
        <v>1</v>
      </c>
      <c r="J9" s="83"/>
      <c r="K9" s="83">
        <v>9</v>
      </c>
    </row>
    <row r="10" spans="1:12" ht="13.5" customHeight="1" x14ac:dyDescent="0.2">
      <c r="A10" s="108" t="s">
        <v>40</v>
      </c>
      <c r="B10" s="83">
        <v>15</v>
      </c>
      <c r="C10" s="83" t="s">
        <v>51</v>
      </c>
      <c r="D10" s="83">
        <v>3</v>
      </c>
      <c r="E10" s="83">
        <v>1015</v>
      </c>
      <c r="F10" s="83" t="s">
        <v>52</v>
      </c>
      <c r="G10" s="83"/>
      <c r="H10" s="83"/>
      <c r="I10" s="83"/>
      <c r="J10" s="83"/>
      <c r="K10" s="83">
        <v>5</v>
      </c>
      <c r="L10" s="92" t="s">
        <v>117</v>
      </c>
    </row>
    <row r="11" spans="1:12" ht="13.5" customHeight="1" x14ac:dyDescent="0.2">
      <c r="A11" s="108" t="s">
        <v>21</v>
      </c>
      <c r="B11" s="83">
        <v>14</v>
      </c>
      <c r="C11" s="83">
        <v>11</v>
      </c>
      <c r="D11" s="83">
        <v>3</v>
      </c>
      <c r="E11" s="83">
        <v>825</v>
      </c>
      <c r="F11" s="83">
        <v>59</v>
      </c>
      <c r="G11" s="83">
        <v>4</v>
      </c>
      <c r="H11" s="83">
        <v>3</v>
      </c>
      <c r="I11" s="83">
        <v>2</v>
      </c>
      <c r="J11" s="83"/>
      <c r="K11" s="83">
        <v>2</v>
      </c>
    </row>
    <row r="12" spans="1:12" ht="13.5" customHeight="1" x14ac:dyDescent="0.2">
      <c r="A12" s="108" t="s">
        <v>47</v>
      </c>
      <c r="B12" s="83">
        <v>14</v>
      </c>
      <c r="C12" s="83">
        <v>6</v>
      </c>
      <c r="D12" s="83">
        <v>8</v>
      </c>
      <c r="E12" s="83">
        <v>695</v>
      </c>
      <c r="F12" s="83">
        <v>49</v>
      </c>
      <c r="G12" s="83">
        <v>2</v>
      </c>
      <c r="H12" s="83"/>
      <c r="I12" s="83">
        <v>2</v>
      </c>
      <c r="J12" s="83"/>
      <c r="K12" s="83">
        <v>3</v>
      </c>
    </row>
    <row r="13" spans="1:12" ht="13.5" customHeight="1" x14ac:dyDescent="0.2">
      <c r="A13" s="108" t="s">
        <v>172</v>
      </c>
      <c r="B13" s="83">
        <v>13</v>
      </c>
      <c r="C13" s="83">
        <v>12</v>
      </c>
      <c r="D13" s="83">
        <v>1</v>
      </c>
      <c r="E13" s="83">
        <v>1115</v>
      </c>
      <c r="F13" s="83">
        <v>86</v>
      </c>
      <c r="G13" s="83"/>
      <c r="H13" s="83"/>
      <c r="I13" s="83"/>
      <c r="J13" s="83"/>
      <c r="K13" s="83">
        <v>10</v>
      </c>
    </row>
    <row r="14" spans="1:12" ht="13.5" customHeight="1" x14ac:dyDescent="0.2">
      <c r="A14" s="108" t="s">
        <v>16</v>
      </c>
      <c r="B14" s="83">
        <v>13</v>
      </c>
      <c r="C14" s="83">
        <v>11</v>
      </c>
      <c r="D14" s="83">
        <v>2</v>
      </c>
      <c r="E14" s="83">
        <v>1075</v>
      </c>
      <c r="F14" s="83">
        <v>82</v>
      </c>
      <c r="G14" s="83">
        <v>1</v>
      </c>
      <c r="H14" s="83">
        <v>2</v>
      </c>
      <c r="I14" s="83"/>
      <c r="J14" s="83"/>
      <c r="K14" s="83">
        <v>10</v>
      </c>
    </row>
    <row r="15" spans="1:12" ht="13.5" customHeight="1" x14ac:dyDescent="0.2">
      <c r="A15" s="108" t="s">
        <v>41</v>
      </c>
      <c r="B15" s="83">
        <v>12</v>
      </c>
      <c r="C15" s="83">
        <v>10</v>
      </c>
      <c r="D15" s="83">
        <v>2</v>
      </c>
      <c r="E15" s="83">
        <v>965</v>
      </c>
      <c r="F15" s="83" t="s">
        <v>46</v>
      </c>
      <c r="G15" s="83"/>
      <c r="H15" s="83"/>
      <c r="I15" s="83"/>
      <c r="J15" s="83"/>
      <c r="K15" s="83">
        <v>9</v>
      </c>
      <c r="L15" s="92" t="s">
        <v>117</v>
      </c>
    </row>
    <row r="16" spans="1:12" ht="13.5" customHeight="1" x14ac:dyDescent="0.2">
      <c r="A16" s="108" t="s">
        <v>37</v>
      </c>
      <c r="B16" s="83">
        <v>11</v>
      </c>
      <c r="C16" s="83">
        <v>8</v>
      </c>
      <c r="D16" s="83">
        <v>3</v>
      </c>
      <c r="E16" s="83">
        <v>555</v>
      </c>
      <c r="F16" s="83" t="s">
        <v>56</v>
      </c>
      <c r="G16" s="83"/>
      <c r="H16" s="83">
        <v>1</v>
      </c>
      <c r="I16" s="83"/>
      <c r="J16" s="83"/>
      <c r="K16" s="83">
        <v>2</v>
      </c>
    </row>
    <row r="17" spans="1:11" ht="13.5" customHeight="1" x14ac:dyDescent="0.2">
      <c r="A17" s="108" t="s">
        <v>104</v>
      </c>
      <c r="B17" s="83">
        <v>8</v>
      </c>
      <c r="C17" s="83">
        <v>8</v>
      </c>
      <c r="D17" s="83"/>
      <c r="E17" s="83">
        <v>720</v>
      </c>
      <c r="F17" s="83">
        <v>90</v>
      </c>
      <c r="G17" s="83"/>
      <c r="H17" s="83"/>
      <c r="I17" s="83"/>
      <c r="J17" s="83"/>
      <c r="K17" s="83">
        <v>8</v>
      </c>
    </row>
    <row r="18" spans="1:11" ht="13.5" customHeight="1" x14ac:dyDescent="0.2">
      <c r="A18" s="108" t="s">
        <v>262</v>
      </c>
      <c r="B18" s="83">
        <v>8</v>
      </c>
      <c r="C18" s="83">
        <v>6</v>
      </c>
      <c r="D18" s="83">
        <v>2</v>
      </c>
      <c r="E18" s="83">
        <v>560</v>
      </c>
      <c r="F18" s="83">
        <v>70</v>
      </c>
      <c r="G18" s="83">
        <v>1</v>
      </c>
      <c r="H18" s="83">
        <v>1</v>
      </c>
      <c r="I18" s="83">
        <v>1</v>
      </c>
      <c r="J18" s="83"/>
      <c r="K18" s="83">
        <v>4</v>
      </c>
    </row>
    <row r="19" spans="1:11" ht="13.5" customHeight="1" x14ac:dyDescent="0.2">
      <c r="A19" s="108" t="s">
        <v>30</v>
      </c>
      <c r="B19" s="83">
        <v>7</v>
      </c>
      <c r="C19" s="83">
        <v>5</v>
      </c>
      <c r="D19" s="83">
        <v>2</v>
      </c>
      <c r="E19" s="83">
        <v>435</v>
      </c>
      <c r="F19" s="83">
        <v>62</v>
      </c>
      <c r="G19" s="83"/>
      <c r="H19" s="83"/>
      <c r="I19" s="83"/>
      <c r="J19" s="83"/>
      <c r="K19" s="83">
        <v>2</v>
      </c>
    </row>
    <row r="20" spans="1:11" ht="13.5" customHeight="1" x14ac:dyDescent="0.2">
      <c r="A20" s="108" t="s">
        <v>227</v>
      </c>
      <c r="B20" s="83">
        <v>6</v>
      </c>
      <c r="C20" s="83">
        <v>6</v>
      </c>
      <c r="D20" s="83"/>
      <c r="E20" s="83">
        <v>540</v>
      </c>
      <c r="F20" s="83">
        <v>90</v>
      </c>
      <c r="G20" s="83"/>
      <c r="H20" s="83"/>
      <c r="I20" s="83"/>
      <c r="J20" s="83"/>
      <c r="K20" s="83">
        <v>6</v>
      </c>
    </row>
    <row r="21" spans="1:11" ht="13.5" customHeight="1" x14ac:dyDescent="0.2">
      <c r="A21" s="108" t="s">
        <v>39</v>
      </c>
      <c r="B21" s="83">
        <v>2</v>
      </c>
      <c r="C21" s="83">
        <v>2</v>
      </c>
      <c r="D21" s="83"/>
      <c r="E21" s="83">
        <v>180</v>
      </c>
      <c r="F21" s="83">
        <v>90</v>
      </c>
      <c r="G21" s="83"/>
      <c r="H21" s="83"/>
      <c r="I21" s="83"/>
      <c r="J21" s="83"/>
      <c r="K21" s="83">
        <v>2</v>
      </c>
    </row>
  </sheetData>
  <autoFilter ref="A1:K1" xr:uid="{00000000-0001-0000-0F00-000000000000}">
    <sortState xmlns:xlrd2="http://schemas.microsoft.com/office/spreadsheetml/2017/richdata2" ref="A2:K21">
      <sortCondition descending="1" ref="B1"/>
    </sortState>
  </autoFilter>
  <sortState xmlns:xlrd2="http://schemas.microsoft.com/office/spreadsheetml/2017/richdata2" ref="A2:L21">
    <sortCondition descending="1" ref="B2:B21"/>
    <sortCondition descending="1" ref="E2:E21"/>
  </sortState>
  <pageMargins left="0.7" right="0.7" top="0.75" bottom="0.75" header="0.3" footer="0.3"/>
  <pageSetup paperSize="9" orientation="portrait" horizontalDpi="90" verticalDpi="9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4.9989318521683403E-2"/>
  </sheetPr>
  <dimension ref="A1:K24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1" width="9.5703125" style="92" bestFit="1" customWidth="1"/>
    <col min="12" max="16384" width="11.42578125" style="92"/>
  </cols>
  <sheetData>
    <row r="1" spans="1:11" ht="15" x14ac:dyDescent="0.2">
      <c r="A1" s="6" t="s">
        <v>89</v>
      </c>
      <c r="B1" s="5" t="s">
        <v>0</v>
      </c>
      <c r="C1" s="6" t="s">
        <v>1</v>
      </c>
      <c r="D1" s="6" t="s">
        <v>228</v>
      </c>
      <c r="E1" s="6" t="s">
        <v>3</v>
      </c>
      <c r="F1" s="6" t="s">
        <v>94</v>
      </c>
      <c r="G1" s="6" t="s">
        <v>108</v>
      </c>
      <c r="H1" s="6" t="s">
        <v>107</v>
      </c>
      <c r="I1" s="6" t="s">
        <v>109</v>
      </c>
      <c r="J1" s="6" t="s">
        <v>106</v>
      </c>
      <c r="K1" s="6" t="s">
        <v>2</v>
      </c>
    </row>
    <row r="2" spans="1:11" ht="13.5" customHeight="1" x14ac:dyDescent="0.2">
      <c r="A2" s="86" t="s">
        <v>18</v>
      </c>
      <c r="B2" s="93">
        <v>19</v>
      </c>
      <c r="C2" s="83">
        <v>18</v>
      </c>
      <c r="D2" s="83">
        <v>1</v>
      </c>
      <c r="E2" s="83">
        <v>1750</v>
      </c>
      <c r="F2" s="83">
        <v>92</v>
      </c>
      <c r="G2" s="83">
        <v>14</v>
      </c>
      <c r="H2" s="83">
        <v>10</v>
      </c>
      <c r="I2" s="83">
        <v>6</v>
      </c>
      <c r="J2" s="83"/>
      <c r="K2" s="83">
        <v>16</v>
      </c>
    </row>
    <row r="3" spans="1:11" ht="13.5" customHeight="1" x14ac:dyDescent="0.2">
      <c r="A3" s="86" t="s">
        <v>34</v>
      </c>
      <c r="B3" s="93">
        <v>19</v>
      </c>
      <c r="C3" s="83">
        <v>19</v>
      </c>
      <c r="D3" s="83"/>
      <c r="E3" s="83">
        <v>1650</v>
      </c>
      <c r="F3" s="83">
        <v>88</v>
      </c>
      <c r="G3" s="83" t="s">
        <v>65</v>
      </c>
      <c r="H3" s="83">
        <v>5</v>
      </c>
      <c r="I3" s="83"/>
      <c r="J3" s="83"/>
      <c r="K3" s="83">
        <v>17</v>
      </c>
    </row>
    <row r="4" spans="1:11" ht="13.5" customHeight="1" x14ac:dyDescent="0.2">
      <c r="A4" s="86" t="s">
        <v>9</v>
      </c>
      <c r="B4" s="93">
        <v>19</v>
      </c>
      <c r="C4" s="83">
        <v>17</v>
      </c>
      <c r="D4" s="83">
        <v>2</v>
      </c>
      <c r="E4" s="83">
        <v>1495</v>
      </c>
      <c r="F4" s="83">
        <v>79</v>
      </c>
      <c r="G4" s="83"/>
      <c r="H4" s="83">
        <v>2</v>
      </c>
      <c r="I4" s="83" t="s">
        <v>62</v>
      </c>
      <c r="J4" s="83"/>
      <c r="K4" s="83">
        <v>7</v>
      </c>
    </row>
    <row r="5" spans="1:11" ht="13.5" customHeight="1" x14ac:dyDescent="0.2">
      <c r="A5" s="86" t="s">
        <v>30</v>
      </c>
      <c r="B5" s="93">
        <v>18</v>
      </c>
      <c r="C5" s="83">
        <v>14</v>
      </c>
      <c r="D5" s="83">
        <v>4</v>
      </c>
      <c r="E5" s="83">
        <v>1385</v>
      </c>
      <c r="F5" s="83">
        <v>77</v>
      </c>
      <c r="G5" s="83"/>
      <c r="H5" s="83"/>
      <c r="I5" s="83"/>
      <c r="J5" s="83"/>
      <c r="K5" s="83">
        <v>11</v>
      </c>
    </row>
    <row r="6" spans="1:11" ht="13.5" customHeight="1" x14ac:dyDescent="0.2">
      <c r="A6" s="86" t="s">
        <v>47</v>
      </c>
      <c r="B6" s="93">
        <v>18</v>
      </c>
      <c r="C6" s="83">
        <v>7</v>
      </c>
      <c r="D6" s="83">
        <v>11</v>
      </c>
      <c r="E6" s="83">
        <v>940</v>
      </c>
      <c r="F6" s="83">
        <v>52</v>
      </c>
      <c r="G6" s="83">
        <v>4</v>
      </c>
      <c r="H6" s="83"/>
      <c r="I6" s="83">
        <v>2</v>
      </c>
      <c r="J6" s="83"/>
      <c r="K6" s="83">
        <v>3</v>
      </c>
    </row>
    <row r="7" spans="1:11" ht="13.5" customHeight="1" x14ac:dyDescent="0.2">
      <c r="A7" s="86" t="s">
        <v>40</v>
      </c>
      <c r="B7" s="93">
        <v>17</v>
      </c>
      <c r="C7" s="83">
        <v>15</v>
      </c>
      <c r="D7" s="83">
        <v>2</v>
      </c>
      <c r="E7" s="83">
        <v>1425</v>
      </c>
      <c r="F7" s="83">
        <v>84</v>
      </c>
      <c r="G7" s="83"/>
      <c r="H7" s="83" t="s">
        <v>60</v>
      </c>
      <c r="I7" s="83">
        <v>1</v>
      </c>
      <c r="J7" s="83"/>
      <c r="K7" s="83">
        <v>11</v>
      </c>
    </row>
    <row r="8" spans="1:11" ht="13.5" customHeight="1" x14ac:dyDescent="0.2">
      <c r="A8" s="86" t="s">
        <v>21</v>
      </c>
      <c r="B8" s="93">
        <v>17</v>
      </c>
      <c r="C8" s="83">
        <v>17</v>
      </c>
      <c r="D8" s="83"/>
      <c r="E8" s="83">
        <v>1420</v>
      </c>
      <c r="F8" s="83">
        <v>84</v>
      </c>
      <c r="G8" s="83">
        <v>12</v>
      </c>
      <c r="H8" s="83">
        <v>3</v>
      </c>
      <c r="I8" s="83">
        <v>4</v>
      </c>
      <c r="J8" s="83"/>
      <c r="K8" s="83">
        <v>7</v>
      </c>
    </row>
    <row r="9" spans="1:11" ht="13.5" customHeight="1" x14ac:dyDescent="0.2">
      <c r="A9" s="86" t="s">
        <v>4</v>
      </c>
      <c r="B9" s="93">
        <v>16</v>
      </c>
      <c r="C9" s="83">
        <v>16</v>
      </c>
      <c r="D9" s="83"/>
      <c r="E9" s="83">
        <v>1400</v>
      </c>
      <c r="F9" s="83" t="s">
        <v>49</v>
      </c>
      <c r="G9" s="83"/>
      <c r="H9" s="83"/>
      <c r="I9" s="83">
        <v>1</v>
      </c>
      <c r="J9" s="83"/>
      <c r="K9" s="83">
        <v>13</v>
      </c>
    </row>
    <row r="10" spans="1:11" ht="13.5" customHeight="1" x14ac:dyDescent="0.2">
      <c r="A10" s="86" t="s">
        <v>5</v>
      </c>
      <c r="B10" s="93">
        <v>16</v>
      </c>
      <c r="C10" s="83">
        <v>14</v>
      </c>
      <c r="D10" s="83">
        <v>2</v>
      </c>
      <c r="E10" s="83">
        <v>1385</v>
      </c>
      <c r="F10" s="83" t="s">
        <v>27</v>
      </c>
      <c r="G10" s="83">
        <v>1</v>
      </c>
      <c r="H10" s="83"/>
      <c r="I10" s="83">
        <v>2</v>
      </c>
      <c r="J10" s="83" t="s">
        <v>59</v>
      </c>
      <c r="K10" s="83">
        <v>13</v>
      </c>
    </row>
    <row r="11" spans="1:11" ht="13.5" customHeight="1" x14ac:dyDescent="0.2">
      <c r="A11" s="86" t="s">
        <v>11</v>
      </c>
      <c r="B11" s="93">
        <v>16</v>
      </c>
      <c r="C11" s="83">
        <v>13</v>
      </c>
      <c r="D11" s="83">
        <v>3</v>
      </c>
      <c r="E11" s="83">
        <v>1265</v>
      </c>
      <c r="F11" s="83">
        <v>79</v>
      </c>
      <c r="G11" s="83">
        <v>3</v>
      </c>
      <c r="H11" s="83">
        <v>1</v>
      </c>
      <c r="I11" s="83">
        <v>1</v>
      </c>
      <c r="J11" s="83"/>
      <c r="K11" s="83">
        <v>8</v>
      </c>
    </row>
    <row r="12" spans="1:11" ht="13.5" customHeight="1" x14ac:dyDescent="0.2">
      <c r="A12" s="86" t="s">
        <v>37</v>
      </c>
      <c r="B12" s="93">
        <v>15</v>
      </c>
      <c r="C12" s="83">
        <v>12</v>
      </c>
      <c r="D12" s="83">
        <v>3</v>
      </c>
      <c r="E12" s="83">
        <v>1195</v>
      </c>
      <c r="F12" s="83" t="s">
        <v>45</v>
      </c>
      <c r="G12" s="83">
        <v>4</v>
      </c>
      <c r="H12" s="83">
        <v>6</v>
      </c>
      <c r="I12" s="83"/>
      <c r="J12" s="83"/>
      <c r="K12" s="83">
        <v>8</v>
      </c>
    </row>
    <row r="13" spans="1:11" ht="13.5" customHeight="1" x14ac:dyDescent="0.2">
      <c r="A13" s="86" t="s">
        <v>54</v>
      </c>
      <c r="B13" s="93">
        <v>14</v>
      </c>
      <c r="C13" s="83">
        <v>14</v>
      </c>
      <c r="D13" s="83"/>
      <c r="E13" s="83">
        <v>1105</v>
      </c>
      <c r="F13" s="83">
        <v>79</v>
      </c>
      <c r="G13" s="83">
        <v>3</v>
      </c>
      <c r="H13" s="83">
        <v>2</v>
      </c>
      <c r="I13" s="83">
        <v>2</v>
      </c>
      <c r="J13" s="83"/>
      <c r="K13" s="83">
        <v>8</v>
      </c>
    </row>
    <row r="14" spans="1:11" ht="13.5" customHeight="1" x14ac:dyDescent="0.2">
      <c r="A14" s="86" t="s">
        <v>104</v>
      </c>
      <c r="B14" s="93">
        <v>10</v>
      </c>
      <c r="C14" s="83">
        <v>10</v>
      </c>
      <c r="D14" s="83"/>
      <c r="E14" s="83">
        <v>930</v>
      </c>
      <c r="F14" s="83">
        <v>93</v>
      </c>
      <c r="G14" s="83"/>
      <c r="H14" s="83">
        <v>1</v>
      </c>
      <c r="I14" s="83"/>
      <c r="J14" s="83"/>
      <c r="K14" s="83">
        <v>10</v>
      </c>
    </row>
    <row r="15" spans="1:11" ht="13.5" customHeight="1" x14ac:dyDescent="0.2">
      <c r="A15" s="86" t="s">
        <v>41</v>
      </c>
      <c r="B15" s="93">
        <v>9</v>
      </c>
      <c r="C15" s="83">
        <v>5</v>
      </c>
      <c r="D15" s="83">
        <v>4</v>
      </c>
      <c r="E15" s="83">
        <v>635</v>
      </c>
      <c r="F15" s="83">
        <v>70</v>
      </c>
      <c r="G15" s="83"/>
      <c r="H15" s="83"/>
      <c r="I15" s="83"/>
      <c r="J15" s="83"/>
      <c r="K15" s="83">
        <v>4</v>
      </c>
    </row>
    <row r="16" spans="1:11" ht="13.5" customHeight="1" x14ac:dyDescent="0.2">
      <c r="A16" s="86" t="s">
        <v>16</v>
      </c>
      <c r="B16" s="93">
        <v>8</v>
      </c>
      <c r="C16" s="83">
        <v>8</v>
      </c>
      <c r="D16" s="83"/>
      <c r="E16" s="83">
        <v>770</v>
      </c>
      <c r="F16" s="83">
        <v>92</v>
      </c>
      <c r="G16" s="83">
        <v>5</v>
      </c>
      <c r="H16" s="83">
        <v>1</v>
      </c>
      <c r="I16" s="83">
        <v>2</v>
      </c>
      <c r="J16" s="83"/>
      <c r="K16" s="83">
        <v>7</v>
      </c>
    </row>
    <row r="17" spans="1:11" ht="13.5" customHeight="1" x14ac:dyDescent="0.2">
      <c r="A17" s="86" t="s">
        <v>171</v>
      </c>
      <c r="B17" s="93">
        <v>8</v>
      </c>
      <c r="C17" s="83">
        <v>8</v>
      </c>
      <c r="D17" s="83"/>
      <c r="E17" s="83">
        <v>645</v>
      </c>
      <c r="F17" s="83">
        <v>79</v>
      </c>
      <c r="G17" s="83">
        <v>7</v>
      </c>
      <c r="H17" s="83">
        <v>3</v>
      </c>
      <c r="I17" s="83">
        <v>1</v>
      </c>
      <c r="J17" s="83"/>
      <c r="K17" s="83">
        <v>4</v>
      </c>
    </row>
    <row r="18" spans="1:11" ht="13.5" customHeight="1" x14ac:dyDescent="0.2">
      <c r="A18" s="86" t="s">
        <v>6</v>
      </c>
      <c r="B18" s="93">
        <v>6</v>
      </c>
      <c r="C18" s="83">
        <v>3</v>
      </c>
      <c r="D18" s="83">
        <v>3</v>
      </c>
      <c r="E18" s="83">
        <v>340</v>
      </c>
      <c r="F18" s="83" t="s">
        <v>61</v>
      </c>
      <c r="G18" s="83"/>
      <c r="H18" s="83"/>
      <c r="I18" s="83"/>
      <c r="J18" s="83"/>
      <c r="K18" s="83">
        <v>1</v>
      </c>
    </row>
    <row r="19" spans="1:11" ht="13.5" customHeight="1" x14ac:dyDescent="0.2">
      <c r="A19" s="86" t="s">
        <v>17</v>
      </c>
      <c r="B19" s="93">
        <v>3</v>
      </c>
      <c r="C19" s="83">
        <v>2</v>
      </c>
      <c r="D19" s="83">
        <v>1</v>
      </c>
      <c r="E19" s="83">
        <v>240</v>
      </c>
      <c r="F19" s="83">
        <v>80</v>
      </c>
      <c r="G19" s="83">
        <v>1</v>
      </c>
      <c r="H19" s="83">
        <v>1</v>
      </c>
      <c r="I19" s="83"/>
      <c r="J19" s="83"/>
      <c r="K19" s="83">
        <v>1</v>
      </c>
    </row>
    <row r="20" spans="1:11" ht="13.5" customHeight="1" x14ac:dyDescent="0.2">
      <c r="A20" s="86" t="s">
        <v>14</v>
      </c>
      <c r="B20" s="93">
        <v>3</v>
      </c>
      <c r="C20" s="83">
        <v>3</v>
      </c>
      <c r="D20" s="83"/>
      <c r="E20" s="83">
        <v>230</v>
      </c>
      <c r="F20" s="83" t="s">
        <v>67</v>
      </c>
      <c r="G20" s="83" t="s">
        <v>60</v>
      </c>
      <c r="H20" s="83" t="s">
        <v>68</v>
      </c>
      <c r="I20" s="83"/>
      <c r="J20" s="83"/>
      <c r="K20" s="83">
        <v>1</v>
      </c>
    </row>
    <row r="21" spans="1:11" ht="13.5" customHeight="1" x14ac:dyDescent="0.2">
      <c r="A21" s="86" t="s">
        <v>64</v>
      </c>
      <c r="B21" s="93">
        <v>3</v>
      </c>
      <c r="C21" s="83">
        <v>1</v>
      </c>
      <c r="D21" s="83">
        <v>2</v>
      </c>
      <c r="E21" s="83">
        <v>155</v>
      </c>
      <c r="F21" s="83">
        <v>52</v>
      </c>
      <c r="G21" s="83"/>
      <c r="H21" s="83"/>
      <c r="I21" s="83"/>
      <c r="J21" s="83"/>
      <c r="K21" s="83"/>
    </row>
    <row r="22" spans="1:11" ht="13.5" customHeight="1" x14ac:dyDescent="0.2">
      <c r="A22" s="86" t="s">
        <v>102</v>
      </c>
      <c r="B22" s="93">
        <v>2</v>
      </c>
      <c r="C22" s="83">
        <v>2</v>
      </c>
      <c r="D22" s="83"/>
      <c r="E22" s="83">
        <v>180</v>
      </c>
      <c r="F22" s="83">
        <v>90</v>
      </c>
      <c r="G22" s="83"/>
      <c r="H22" s="83"/>
      <c r="I22" s="83"/>
      <c r="J22" s="83"/>
      <c r="K22" s="83">
        <v>2</v>
      </c>
    </row>
    <row r="23" spans="1:11" ht="13.5" customHeight="1" x14ac:dyDescent="0.2">
      <c r="A23" s="86" t="s">
        <v>58</v>
      </c>
      <c r="B23" s="93">
        <v>1</v>
      </c>
      <c r="C23" s="83">
        <v>1</v>
      </c>
      <c r="D23" s="83"/>
      <c r="E23" s="83">
        <v>90</v>
      </c>
      <c r="F23" s="83">
        <v>90</v>
      </c>
      <c r="G23" s="83"/>
      <c r="H23" s="83"/>
      <c r="I23" s="83"/>
      <c r="J23" s="83"/>
      <c r="K23" s="83">
        <v>1</v>
      </c>
    </row>
    <row r="24" spans="1:11" ht="13.5" customHeight="1" x14ac:dyDescent="0.2">
      <c r="A24" s="86" t="s">
        <v>39</v>
      </c>
      <c r="B24" s="93">
        <v>1</v>
      </c>
      <c r="C24" s="83">
        <v>1</v>
      </c>
      <c r="D24" s="83"/>
      <c r="E24" s="83">
        <v>90</v>
      </c>
      <c r="F24" s="83">
        <v>90</v>
      </c>
      <c r="G24" s="83"/>
      <c r="H24" s="83"/>
      <c r="I24" s="83"/>
      <c r="J24" s="83"/>
      <c r="K24" s="83">
        <v>1</v>
      </c>
    </row>
  </sheetData>
  <autoFilter ref="A1:K1" xr:uid="{00000000-0001-0000-1000-000000000000}"/>
  <sortState xmlns:xlrd2="http://schemas.microsoft.com/office/spreadsheetml/2017/richdata2" ref="A2:K24">
    <sortCondition descending="1" ref="B2:B24"/>
    <sortCondition descending="1" ref="E2:E24"/>
  </sortState>
  <pageMargins left="0.7" right="0.7" top="0.75" bottom="0.75" header="0.3" footer="0.3"/>
  <pageSetup paperSize="9" orientation="portrait" horizontalDpi="90" verticalDpi="9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4.9989318521683403E-2"/>
  </sheetPr>
  <dimension ref="A1:K26"/>
  <sheetViews>
    <sheetView zoomScale="80" zoomScaleNormal="80" workbookViewId="0">
      <selection activeCell="X52" sqref="X52"/>
    </sheetView>
  </sheetViews>
  <sheetFormatPr baseColWidth="10" defaultColWidth="11.42578125" defaultRowHeight="12.75" x14ac:dyDescent="0.2"/>
  <cols>
    <col min="1" max="1" width="12.7109375" style="92" bestFit="1" customWidth="1"/>
    <col min="2" max="2" width="12.42578125" style="92" bestFit="1" customWidth="1"/>
    <col min="3" max="3" width="14.28515625" style="92" bestFit="1" customWidth="1"/>
    <col min="4" max="4" width="12.140625" style="92" bestFit="1" customWidth="1"/>
    <col min="5" max="5" width="12.85546875" style="92" bestFit="1" customWidth="1"/>
    <col min="6" max="6" width="10.7109375" style="92" bestFit="1" customWidth="1"/>
    <col min="7" max="7" width="10" style="92" bestFit="1" customWidth="1"/>
    <col min="8" max="8" width="12" style="92" bestFit="1" customWidth="1"/>
    <col min="9" max="9" width="13.5703125" style="92" bestFit="1" customWidth="1"/>
    <col min="10" max="10" width="14.140625" style="92" bestFit="1" customWidth="1"/>
    <col min="11" max="11" width="9.5703125" style="92" bestFit="1" customWidth="1"/>
    <col min="12" max="16384" width="11.42578125" style="92"/>
  </cols>
  <sheetData>
    <row r="1" spans="1:11" ht="15" x14ac:dyDescent="0.2">
      <c r="A1" s="6" t="s">
        <v>89</v>
      </c>
      <c r="B1" s="5" t="s">
        <v>0</v>
      </c>
      <c r="C1" s="6" t="s">
        <v>1</v>
      </c>
      <c r="D1" s="6" t="s">
        <v>228</v>
      </c>
      <c r="E1" s="6" t="s">
        <v>3</v>
      </c>
      <c r="F1" s="6" t="s">
        <v>94</v>
      </c>
      <c r="G1" s="6" t="s">
        <v>108</v>
      </c>
      <c r="H1" s="6" t="s">
        <v>107</v>
      </c>
      <c r="I1" s="6" t="s">
        <v>109</v>
      </c>
      <c r="J1" s="6" t="s">
        <v>106</v>
      </c>
      <c r="K1" s="6" t="s">
        <v>2</v>
      </c>
    </row>
    <row r="2" spans="1:11" ht="13.5" customHeight="1" x14ac:dyDescent="0.2">
      <c r="A2" s="86" t="s">
        <v>21</v>
      </c>
      <c r="B2" s="93">
        <v>18</v>
      </c>
      <c r="C2" s="83">
        <v>18</v>
      </c>
      <c r="D2" s="83"/>
      <c r="E2" s="83">
        <v>1475</v>
      </c>
      <c r="F2" s="83">
        <v>82</v>
      </c>
      <c r="G2" s="83">
        <v>14</v>
      </c>
      <c r="H2" s="83"/>
      <c r="I2" s="83">
        <v>3</v>
      </c>
      <c r="J2" s="83"/>
      <c r="K2" s="83">
        <v>11</v>
      </c>
    </row>
    <row r="3" spans="1:11" ht="13.5" customHeight="1" x14ac:dyDescent="0.2">
      <c r="A3" s="86" t="s">
        <v>40</v>
      </c>
      <c r="B3" s="93">
        <v>17</v>
      </c>
      <c r="C3" s="83">
        <v>17</v>
      </c>
      <c r="D3" s="83"/>
      <c r="E3" s="83">
        <v>1420</v>
      </c>
      <c r="F3" s="83">
        <v>84</v>
      </c>
      <c r="G3" s="83">
        <v>1</v>
      </c>
      <c r="H3" s="83">
        <v>1</v>
      </c>
      <c r="I3" s="83">
        <v>1</v>
      </c>
      <c r="J3" s="83"/>
      <c r="K3" s="83">
        <v>14</v>
      </c>
    </row>
    <row r="4" spans="1:11" ht="13.5" customHeight="1" x14ac:dyDescent="0.2">
      <c r="A4" s="86" t="s">
        <v>54</v>
      </c>
      <c r="B4" s="93">
        <v>17</v>
      </c>
      <c r="C4" s="83">
        <v>17</v>
      </c>
      <c r="D4" s="83"/>
      <c r="E4" s="83">
        <v>1385</v>
      </c>
      <c r="F4" s="83">
        <v>82</v>
      </c>
      <c r="G4" s="83">
        <v>3</v>
      </c>
      <c r="H4" s="83"/>
      <c r="I4" s="83"/>
      <c r="J4" s="83">
        <v>1</v>
      </c>
      <c r="K4" s="83">
        <v>13</v>
      </c>
    </row>
    <row r="5" spans="1:11" ht="13.5" customHeight="1" x14ac:dyDescent="0.2">
      <c r="A5" s="86" t="s">
        <v>18</v>
      </c>
      <c r="B5" s="93">
        <v>15</v>
      </c>
      <c r="C5" s="83">
        <v>15</v>
      </c>
      <c r="D5" s="83"/>
      <c r="E5" s="83">
        <v>1350</v>
      </c>
      <c r="F5" s="83">
        <v>90</v>
      </c>
      <c r="G5" s="83">
        <v>11</v>
      </c>
      <c r="H5" s="83">
        <v>9</v>
      </c>
      <c r="I5" s="83">
        <v>6</v>
      </c>
      <c r="J5" s="83"/>
      <c r="K5" s="83">
        <v>15</v>
      </c>
    </row>
    <row r="6" spans="1:11" ht="13.5" customHeight="1" x14ac:dyDescent="0.2">
      <c r="A6" s="86" t="s">
        <v>5</v>
      </c>
      <c r="B6" s="93">
        <v>15</v>
      </c>
      <c r="C6" s="83">
        <v>14</v>
      </c>
      <c r="D6" s="83">
        <v>1</v>
      </c>
      <c r="E6" s="83">
        <v>1280</v>
      </c>
      <c r="F6" s="83">
        <v>86</v>
      </c>
      <c r="G6" s="83"/>
      <c r="H6" s="83"/>
      <c r="I6" s="83"/>
      <c r="J6" s="83"/>
      <c r="K6" s="83">
        <v>14</v>
      </c>
    </row>
    <row r="7" spans="1:11" ht="13.5" customHeight="1" x14ac:dyDescent="0.2">
      <c r="A7" s="86" t="s">
        <v>9</v>
      </c>
      <c r="B7" s="93">
        <v>15</v>
      </c>
      <c r="C7" s="83">
        <v>13</v>
      </c>
      <c r="D7" s="83">
        <v>2</v>
      </c>
      <c r="E7" s="83">
        <v>1185</v>
      </c>
      <c r="F7" s="83">
        <v>79</v>
      </c>
      <c r="G7" s="83">
        <v>2</v>
      </c>
      <c r="H7" s="83"/>
      <c r="I7" s="83"/>
      <c r="J7" s="83"/>
      <c r="K7" s="83">
        <v>11</v>
      </c>
    </row>
    <row r="8" spans="1:11" ht="13.5" customHeight="1" x14ac:dyDescent="0.2">
      <c r="A8" s="86" t="s">
        <v>47</v>
      </c>
      <c r="B8" s="93">
        <v>15</v>
      </c>
      <c r="C8" s="83">
        <v>7</v>
      </c>
      <c r="D8" s="83">
        <v>8</v>
      </c>
      <c r="E8" s="83">
        <v>955</v>
      </c>
      <c r="F8" s="83">
        <v>64</v>
      </c>
      <c r="G8" s="83">
        <v>3</v>
      </c>
      <c r="H8" s="83"/>
      <c r="I8" s="83">
        <v>1</v>
      </c>
      <c r="J8" s="83"/>
      <c r="K8" s="83">
        <v>5</v>
      </c>
    </row>
    <row r="9" spans="1:11" ht="13.5" customHeight="1" x14ac:dyDescent="0.2">
      <c r="A9" s="86" t="s">
        <v>4</v>
      </c>
      <c r="B9" s="93">
        <v>14</v>
      </c>
      <c r="C9" s="83">
        <v>14</v>
      </c>
      <c r="D9" s="83"/>
      <c r="E9" s="83">
        <v>1225</v>
      </c>
      <c r="F9" s="83">
        <v>87</v>
      </c>
      <c r="G9" s="83">
        <v>1</v>
      </c>
      <c r="H9" s="83">
        <v>1</v>
      </c>
      <c r="I9" s="83">
        <v>4</v>
      </c>
      <c r="J9" s="83"/>
      <c r="K9" s="83">
        <v>13</v>
      </c>
    </row>
    <row r="10" spans="1:11" ht="13.5" customHeight="1" x14ac:dyDescent="0.2">
      <c r="A10" s="86" t="s">
        <v>30</v>
      </c>
      <c r="B10" s="93">
        <v>13</v>
      </c>
      <c r="C10" s="83">
        <v>13</v>
      </c>
      <c r="D10" s="83"/>
      <c r="E10" s="83">
        <v>1110</v>
      </c>
      <c r="F10" s="83">
        <v>85</v>
      </c>
      <c r="G10" s="83"/>
      <c r="H10" s="83"/>
      <c r="I10" s="83"/>
      <c r="J10" s="83"/>
      <c r="K10" s="83">
        <v>11</v>
      </c>
    </row>
    <row r="11" spans="1:11" ht="13.5" customHeight="1" x14ac:dyDescent="0.2">
      <c r="A11" s="86" t="s">
        <v>34</v>
      </c>
      <c r="B11" s="93">
        <v>10</v>
      </c>
      <c r="C11" s="83">
        <v>9</v>
      </c>
      <c r="D11" s="83">
        <v>1</v>
      </c>
      <c r="E11" s="83">
        <v>790</v>
      </c>
      <c r="F11" s="83">
        <v>79</v>
      </c>
      <c r="G11" s="83">
        <v>1</v>
      </c>
      <c r="H11" s="83">
        <v>4</v>
      </c>
      <c r="I11" s="83"/>
      <c r="J11" s="83"/>
      <c r="K11" s="83">
        <v>6</v>
      </c>
    </row>
    <row r="12" spans="1:11" ht="13.5" customHeight="1" x14ac:dyDescent="0.2">
      <c r="A12" s="86" t="s">
        <v>6</v>
      </c>
      <c r="B12" s="93">
        <v>9</v>
      </c>
      <c r="C12" s="83">
        <v>9</v>
      </c>
      <c r="D12" s="83"/>
      <c r="E12" s="83">
        <v>765</v>
      </c>
      <c r="F12" s="83">
        <v>85</v>
      </c>
      <c r="G12" s="83"/>
      <c r="H12" s="83">
        <v>1</v>
      </c>
      <c r="I12" s="83"/>
      <c r="J12" s="83"/>
      <c r="K12" s="83">
        <v>8</v>
      </c>
    </row>
    <row r="13" spans="1:11" ht="13.5" customHeight="1" x14ac:dyDescent="0.2">
      <c r="A13" s="86" t="s">
        <v>71</v>
      </c>
      <c r="B13" s="93">
        <v>8</v>
      </c>
      <c r="C13" s="83">
        <v>8</v>
      </c>
      <c r="D13" s="83"/>
      <c r="E13" s="83">
        <v>700</v>
      </c>
      <c r="F13" s="83">
        <v>87</v>
      </c>
      <c r="G13" s="83"/>
      <c r="H13" s="83"/>
      <c r="I13" s="83"/>
      <c r="J13" s="83"/>
      <c r="K13" s="83">
        <v>7</v>
      </c>
    </row>
    <row r="14" spans="1:11" ht="13.5" customHeight="1" x14ac:dyDescent="0.2">
      <c r="A14" s="86" t="s">
        <v>14</v>
      </c>
      <c r="B14" s="93">
        <v>7</v>
      </c>
      <c r="C14" s="83">
        <v>5</v>
      </c>
      <c r="D14" s="83">
        <v>2</v>
      </c>
      <c r="E14" s="83">
        <v>480</v>
      </c>
      <c r="F14" s="83">
        <v>69</v>
      </c>
      <c r="G14" s="83">
        <v>3</v>
      </c>
      <c r="H14" s="83">
        <v>1</v>
      </c>
      <c r="I14" s="83"/>
      <c r="J14" s="83"/>
      <c r="K14" s="83">
        <v>3</v>
      </c>
    </row>
    <row r="15" spans="1:11" ht="13.5" customHeight="1" x14ac:dyDescent="0.2">
      <c r="A15" s="86" t="s">
        <v>69</v>
      </c>
      <c r="B15" s="93">
        <v>7</v>
      </c>
      <c r="C15" s="83">
        <v>4</v>
      </c>
      <c r="D15" s="83">
        <v>3</v>
      </c>
      <c r="E15" s="83">
        <v>390</v>
      </c>
      <c r="F15" s="83">
        <v>55.5</v>
      </c>
      <c r="G15" s="83"/>
      <c r="H15" s="83"/>
      <c r="I15" s="83"/>
      <c r="J15" s="83"/>
      <c r="K15" s="83">
        <v>3</v>
      </c>
    </row>
    <row r="16" spans="1:11" ht="13.5" customHeight="1" x14ac:dyDescent="0.2">
      <c r="A16" s="86" t="s">
        <v>39</v>
      </c>
      <c r="B16" s="93">
        <v>6</v>
      </c>
      <c r="C16" s="83">
        <v>6</v>
      </c>
      <c r="D16" s="83"/>
      <c r="E16" s="83">
        <v>540</v>
      </c>
      <c r="F16" s="83">
        <v>90</v>
      </c>
      <c r="G16" s="83"/>
      <c r="H16" s="83"/>
      <c r="I16" s="83"/>
      <c r="J16" s="83"/>
      <c r="K16" s="83">
        <v>6</v>
      </c>
    </row>
    <row r="17" spans="1:11" ht="13.5" customHeight="1" x14ac:dyDescent="0.2">
      <c r="A17" s="86" t="s">
        <v>58</v>
      </c>
      <c r="B17" s="93">
        <v>6</v>
      </c>
      <c r="C17" s="83">
        <v>6</v>
      </c>
      <c r="D17" s="83"/>
      <c r="E17" s="83">
        <v>540</v>
      </c>
      <c r="F17" s="83">
        <v>90</v>
      </c>
      <c r="G17" s="83"/>
      <c r="H17" s="83"/>
      <c r="I17" s="83"/>
      <c r="J17" s="83"/>
      <c r="K17" s="83">
        <v>6</v>
      </c>
    </row>
    <row r="18" spans="1:11" ht="13.5" customHeight="1" x14ac:dyDescent="0.2">
      <c r="A18" s="86" t="s">
        <v>41</v>
      </c>
      <c r="B18" s="93">
        <v>6</v>
      </c>
      <c r="C18" s="83">
        <v>4</v>
      </c>
      <c r="D18" s="83">
        <v>2</v>
      </c>
      <c r="E18" s="83">
        <v>450</v>
      </c>
      <c r="F18" s="83">
        <v>75</v>
      </c>
      <c r="G18" s="83"/>
      <c r="H18" s="83"/>
      <c r="I18" s="83">
        <v>1</v>
      </c>
      <c r="J18" s="83"/>
      <c r="K18" s="83">
        <v>4</v>
      </c>
    </row>
    <row r="19" spans="1:11" ht="13.5" customHeight="1" x14ac:dyDescent="0.2">
      <c r="A19" s="86" t="s">
        <v>72</v>
      </c>
      <c r="B19" s="93">
        <v>5</v>
      </c>
      <c r="C19" s="83">
        <v>4</v>
      </c>
      <c r="D19" s="83">
        <v>1</v>
      </c>
      <c r="E19" s="83">
        <v>340</v>
      </c>
      <c r="F19" s="83">
        <v>68</v>
      </c>
      <c r="G19" s="83"/>
      <c r="H19" s="83"/>
      <c r="I19" s="83"/>
      <c r="J19" s="83"/>
      <c r="K19" s="83">
        <v>2</v>
      </c>
    </row>
    <row r="20" spans="1:11" ht="13.5" customHeight="1" x14ac:dyDescent="0.2">
      <c r="A20" s="86" t="s">
        <v>73</v>
      </c>
      <c r="B20" s="93">
        <v>4</v>
      </c>
      <c r="C20" s="83">
        <v>1</v>
      </c>
      <c r="D20" s="83">
        <v>3</v>
      </c>
      <c r="E20" s="83">
        <v>205</v>
      </c>
      <c r="F20" s="83">
        <v>51</v>
      </c>
      <c r="G20" s="83"/>
      <c r="H20" s="83"/>
      <c r="I20" s="83"/>
      <c r="J20" s="83"/>
      <c r="K20" s="83">
        <v>1</v>
      </c>
    </row>
    <row r="21" spans="1:11" ht="13.5" customHeight="1" x14ac:dyDescent="0.2">
      <c r="A21" s="86" t="s">
        <v>171</v>
      </c>
      <c r="B21" s="93">
        <v>3</v>
      </c>
      <c r="C21" s="83">
        <v>3</v>
      </c>
      <c r="D21" s="83"/>
      <c r="E21" s="83">
        <v>270</v>
      </c>
      <c r="F21" s="83">
        <v>90</v>
      </c>
      <c r="G21" s="83">
        <v>1</v>
      </c>
      <c r="H21" s="83">
        <v>3</v>
      </c>
      <c r="I21" s="83"/>
      <c r="J21" s="83"/>
      <c r="K21" s="83">
        <v>3</v>
      </c>
    </row>
    <row r="22" spans="1:11" ht="13.5" customHeight="1" x14ac:dyDescent="0.2">
      <c r="A22" s="86" t="s">
        <v>17</v>
      </c>
      <c r="B22" s="93">
        <v>3</v>
      </c>
      <c r="C22" s="83">
        <v>2</v>
      </c>
      <c r="D22" s="83">
        <v>1</v>
      </c>
      <c r="E22" s="83">
        <v>225</v>
      </c>
      <c r="F22" s="83">
        <v>75</v>
      </c>
      <c r="G22" s="83">
        <v>1</v>
      </c>
      <c r="H22" s="83"/>
      <c r="I22" s="83"/>
      <c r="J22" s="83"/>
      <c r="K22" s="83">
        <v>2</v>
      </c>
    </row>
    <row r="23" spans="1:11" ht="13.5" customHeight="1" x14ac:dyDescent="0.2">
      <c r="A23" s="86" t="s">
        <v>70</v>
      </c>
      <c r="B23" s="93">
        <v>2</v>
      </c>
      <c r="C23" s="83">
        <v>2</v>
      </c>
      <c r="D23" s="83"/>
      <c r="E23" s="83">
        <v>180</v>
      </c>
      <c r="F23" s="83">
        <v>90</v>
      </c>
      <c r="G23" s="83"/>
      <c r="H23" s="83"/>
      <c r="I23" s="83"/>
      <c r="J23" s="83"/>
      <c r="K23" s="83">
        <v>2</v>
      </c>
    </row>
    <row r="24" spans="1:11" ht="13.5" customHeight="1" x14ac:dyDescent="0.2">
      <c r="A24" s="86" t="s">
        <v>262</v>
      </c>
      <c r="B24" s="93">
        <v>2</v>
      </c>
      <c r="C24" s="83">
        <v>2</v>
      </c>
      <c r="D24" s="83"/>
      <c r="E24" s="83">
        <v>180</v>
      </c>
      <c r="F24" s="83">
        <v>90</v>
      </c>
      <c r="G24" s="83"/>
      <c r="H24" s="83"/>
      <c r="I24" s="83">
        <v>1</v>
      </c>
      <c r="J24" s="83"/>
      <c r="K24" s="83">
        <v>2</v>
      </c>
    </row>
    <row r="26" spans="1:11" x14ac:dyDescent="0.2">
      <c r="A26" s="86"/>
    </row>
  </sheetData>
  <autoFilter ref="A1:K1" xr:uid="{00000000-0001-0000-1100-000000000000}"/>
  <sortState xmlns:xlrd2="http://schemas.microsoft.com/office/spreadsheetml/2017/richdata2" ref="A2:K24">
    <sortCondition descending="1" ref="B2:B24"/>
    <sortCondition descending="1" ref="E2:E24"/>
  </sortState>
  <pageMargins left="0.7" right="0.7" top="0.75" bottom="0.75" header="0.3" footer="0.3"/>
  <pageSetup paperSize="9" orientation="portrait" horizontalDpi="90" verticalDpi="9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5921C-FE6D-4CA4-AD97-9A560DC9199B}">
  <dimension ref="A1:Z99"/>
  <sheetViews>
    <sheetView showZeros="0" zoomScale="85" zoomScaleNormal="85" workbookViewId="0"/>
  </sheetViews>
  <sheetFormatPr baseColWidth="10" defaultRowHeight="12.75" x14ac:dyDescent="0.2"/>
  <cols>
    <col min="1" max="1" width="5" style="228" bestFit="1" customWidth="1"/>
    <col min="2" max="4" width="11" style="77" bestFit="1" customWidth="1"/>
    <col min="5" max="19" width="11" bestFit="1" customWidth="1"/>
    <col min="20" max="20" width="12" bestFit="1" customWidth="1"/>
    <col min="21" max="22" width="11" bestFit="1" customWidth="1"/>
    <col min="24" max="24" width="9.28515625" bestFit="1" customWidth="1"/>
    <col min="25" max="25" width="11.42578125" style="177"/>
    <col min="26" max="26" width="10.28515625" bestFit="1" customWidth="1"/>
  </cols>
  <sheetData>
    <row r="1" spans="1:26" s="228" customFormat="1" x14ac:dyDescent="0.2">
      <c r="B1" s="228">
        <v>25</v>
      </c>
      <c r="C1" s="228">
        <v>24</v>
      </c>
      <c r="D1" s="228">
        <v>23</v>
      </c>
      <c r="E1" s="229">
        <v>22</v>
      </c>
      <c r="F1" s="229">
        <v>21</v>
      </c>
      <c r="G1" s="229">
        <v>20</v>
      </c>
      <c r="H1" s="229">
        <v>19</v>
      </c>
      <c r="I1" s="229">
        <v>18</v>
      </c>
      <c r="J1" s="229">
        <v>17</v>
      </c>
      <c r="K1" s="229">
        <v>16</v>
      </c>
      <c r="L1" s="229">
        <v>15</v>
      </c>
      <c r="M1" s="229">
        <v>14</v>
      </c>
      <c r="N1" s="229">
        <v>13</v>
      </c>
      <c r="O1" s="229">
        <v>12</v>
      </c>
      <c r="P1" s="229">
        <v>11</v>
      </c>
      <c r="Q1" s="229">
        <v>10</v>
      </c>
      <c r="R1" s="229">
        <v>9</v>
      </c>
      <c r="S1" s="229">
        <v>8</v>
      </c>
      <c r="T1" s="229">
        <v>7</v>
      </c>
      <c r="U1" s="229">
        <v>6</v>
      </c>
      <c r="V1" s="229">
        <v>5</v>
      </c>
    </row>
    <row r="2" spans="1:26" s="228" customFormat="1" x14ac:dyDescent="0.2">
      <c r="B2" s="228">
        <v>26</v>
      </c>
      <c r="C2" s="228">
        <v>25</v>
      </c>
      <c r="D2" s="228">
        <v>24</v>
      </c>
      <c r="E2" s="229">
        <v>23</v>
      </c>
      <c r="F2" s="229">
        <v>22</v>
      </c>
      <c r="G2" s="229">
        <v>21</v>
      </c>
      <c r="H2" s="229">
        <v>20</v>
      </c>
      <c r="I2" s="229">
        <v>19</v>
      </c>
      <c r="J2" s="229">
        <v>18</v>
      </c>
      <c r="K2" s="229">
        <v>17</v>
      </c>
      <c r="L2" s="229">
        <v>16</v>
      </c>
      <c r="M2" s="229">
        <v>15</v>
      </c>
      <c r="N2" s="229">
        <v>14</v>
      </c>
      <c r="O2" s="229">
        <v>13</v>
      </c>
      <c r="P2" s="229">
        <v>12</v>
      </c>
      <c r="Q2" s="229">
        <v>11</v>
      </c>
      <c r="R2" s="229">
        <v>10</v>
      </c>
      <c r="S2" s="229">
        <v>9</v>
      </c>
      <c r="T2" s="229">
        <v>8</v>
      </c>
      <c r="U2" s="229">
        <v>7</v>
      </c>
      <c r="V2" s="229">
        <v>6</v>
      </c>
    </row>
    <row r="3" spans="1:26" x14ac:dyDescent="0.2">
      <c r="B3" s="78" t="str">
        <f>IF(B1&gt;9,"Stats "&amp;B1&amp;"-"&amp;B2,IF(B1=9,"Stats 0"&amp;B1&amp;"-"&amp;B2,"Stats 0"&amp;B1&amp;"-0"&amp;B2))</f>
        <v>Stats 25-26</v>
      </c>
      <c r="C3" s="78" t="str">
        <f>IF(C1&gt;9,"Stats "&amp;C1&amp;"-"&amp;C2,IF(C1=9,"Stats 0"&amp;C1&amp;"-"&amp;C2,"Stats 0"&amp;C1&amp;"-0"&amp;C2))</f>
        <v>Stats 24-25</v>
      </c>
      <c r="D3" s="78" t="str">
        <f>IF(D1&gt;9,"Stats "&amp;D1&amp;"-"&amp;D2,IF(D1=9,"Stats 0"&amp;D1&amp;"-"&amp;D2,"Stats 0"&amp;D1&amp;"-0"&amp;D2))</f>
        <v>Stats 23-24</v>
      </c>
      <c r="E3" s="78" t="str">
        <f>IF(E1&gt;9,"Stats "&amp;E1&amp;"-"&amp;E2,IF(E1=9,"Stats 0"&amp;E1&amp;"-"&amp;E2,"Stats 0"&amp;E1&amp;"-0"&amp;E2))</f>
        <v>Stats 22-23</v>
      </c>
      <c r="F3" s="78" t="str">
        <f t="shared" ref="F3:S3" si="0">IF(F1&gt;9,"Stats "&amp;F1&amp;"-"&amp;F2,IF(F1=9,"Stats 0"&amp;F1&amp;"-"&amp;F2,"Stats 0"&amp;F1&amp;"-0"&amp;F2))</f>
        <v>Stats 21-22</v>
      </c>
      <c r="G3" s="78" t="str">
        <f t="shared" si="0"/>
        <v>Stats 20-21</v>
      </c>
      <c r="H3" s="78" t="str">
        <f t="shared" si="0"/>
        <v>Stats 19-20</v>
      </c>
      <c r="I3" s="78" t="str">
        <f t="shared" si="0"/>
        <v>Stats 18-19</v>
      </c>
      <c r="J3" s="78" t="str">
        <f t="shared" si="0"/>
        <v>Stats 17-18</v>
      </c>
      <c r="K3" s="78" t="str">
        <f t="shared" si="0"/>
        <v>Stats 16-17</v>
      </c>
      <c r="L3" s="78" t="str">
        <f t="shared" si="0"/>
        <v>Stats 15-16</v>
      </c>
      <c r="M3" s="78" t="str">
        <f t="shared" si="0"/>
        <v>Stats 14-15</v>
      </c>
      <c r="N3" s="78" t="str">
        <f t="shared" si="0"/>
        <v>Stats 13-14</v>
      </c>
      <c r="O3" s="78" t="str">
        <f t="shared" si="0"/>
        <v>Stats 12-13</v>
      </c>
      <c r="P3" s="78" t="str">
        <f t="shared" si="0"/>
        <v>Stats 11-12</v>
      </c>
      <c r="Q3" s="78" t="str">
        <f t="shared" si="0"/>
        <v>Stats 10-11</v>
      </c>
      <c r="R3" s="78" t="str">
        <f t="shared" si="0"/>
        <v>Stats 09-10</v>
      </c>
      <c r="S3" s="78" t="str">
        <f t="shared" si="0"/>
        <v>Stats 08-09</v>
      </c>
      <c r="T3" s="78" t="str">
        <f t="shared" ref="T3" si="1">IF(T1&gt;9,"Stats "&amp;T1&amp;"-"&amp;T2,IF(T1=9,"Stats 0"&amp;T1&amp;"-"&amp;T2,"Stats 0"&amp;T1&amp;"-0"&amp;T2))</f>
        <v>Stats 07-08</v>
      </c>
      <c r="U3" s="78" t="str">
        <f t="shared" ref="U3" si="2">IF(U1&gt;9,"Stats "&amp;U1&amp;"-"&amp;U2,IF(U1=9,"Stats 0"&amp;U1&amp;"-"&amp;U2,"Stats 0"&amp;U1&amp;"-0"&amp;U2))</f>
        <v>Stats 06-07</v>
      </c>
      <c r="V3" s="78" t="str">
        <f t="shared" ref="V3" si="3">IF(V1&gt;9,"Stats "&amp;V1&amp;"-"&amp;V2,IF(V1=9,"Stats 0"&amp;V1&amp;"-"&amp;V2,"Stats 0"&amp;V1&amp;"-0"&amp;V2))</f>
        <v>Stats 05-06</v>
      </c>
      <c r="X3" s="78" t="s">
        <v>207</v>
      </c>
      <c r="Y3" s="180"/>
      <c r="Z3" t="s">
        <v>130</v>
      </c>
    </row>
    <row r="4" spans="1:26" x14ac:dyDescent="0.2">
      <c r="A4" s="228" t="s">
        <v>174</v>
      </c>
      <c r="B4" t="str" cm="1">
        <f t="array" aca="1" ref="B4" ca="1">INDIRECT("'"&amp;B$3&amp;"'!"&amp;$A4,TRUE)</f>
        <v>Malik</v>
      </c>
      <c r="C4" t="str" cm="1">
        <f t="array" aca="1" ref="C4" ca="1">INDIRECT("'"&amp;C$3&amp;"'!"&amp;$A4,TRUE)</f>
        <v>Malik</v>
      </c>
      <c r="D4" t="str" cm="1">
        <f t="array" aca="1" ref="D4" ca="1">INDIRECT("'"&amp;D$3&amp;"'!"&amp;$A4,TRUE)</f>
        <v>Fayyaz</v>
      </c>
      <c r="E4" t="str" cm="1">
        <f t="array" aca="1" ref="E4" ca="1">INDIRECT("'"&amp;E$3&amp;"'!"&amp;$A4,TRUE)</f>
        <v>Fayyaz</v>
      </c>
      <c r="F4" t="str" cm="1">
        <f t="array" aca="1" ref="F4" ca="1">INDIRECT("'"&amp;F$3&amp;"'!"&amp;$A4,TRUE)</f>
        <v>Thib</v>
      </c>
      <c r="G4" t="str" cm="1">
        <f t="array" aca="1" ref="G4" ca="1">INDIRECT("'"&amp;G$3&amp;"'!"&amp;$A4,TRUE)</f>
        <v>Thib</v>
      </c>
      <c r="H4" t="str" cm="1">
        <f t="array" aca="1" ref="H4" ca="1">INDIRECT("'"&amp;H$3&amp;"'!"&amp;$A4,TRUE)</f>
        <v>Adrien E</v>
      </c>
      <c r="I4" t="str" cm="1">
        <f t="array" aca="1" ref="I4" ca="1">INDIRECT("'"&amp;I$3&amp;"'!"&amp;$A4,TRUE)</f>
        <v>Thib</v>
      </c>
      <c r="J4" t="str" cm="1">
        <f t="array" aca="1" ref="J4" ca="1">INDIRECT("'"&amp;J$3&amp;"'!"&amp;$A4,TRUE)</f>
        <v>Billy</v>
      </c>
      <c r="K4" t="str" cm="1">
        <f t="array" aca="1" ref="K4" ca="1">INDIRECT("'"&amp;K$3&amp;"'!"&amp;$A4,TRUE)</f>
        <v>Thib</v>
      </c>
      <c r="L4" t="str" cm="1">
        <f t="array" aca="1" ref="L4" ca="1">INDIRECT("'"&amp;L$3&amp;"'!"&amp;$A4,TRUE)</f>
        <v>Thib</v>
      </c>
      <c r="M4" t="str" cm="1">
        <f t="array" aca="1" ref="M4" ca="1">INDIRECT("'"&amp;M$3&amp;"'!"&amp;$A4,TRUE)</f>
        <v>Evan</v>
      </c>
      <c r="N4" t="str" cm="1">
        <f t="array" aca="1" ref="N4" ca="1">INDIRECT("'"&amp;N$3&amp;"'!"&amp;$A4,TRUE)</f>
        <v>Kevin</v>
      </c>
      <c r="O4" t="str" cm="1">
        <f t="array" aca="1" ref="O4" ca="1">INDIRECT("'"&amp;O$3&amp;"'!"&amp;$A4,TRUE)</f>
        <v>Thib</v>
      </c>
      <c r="P4" t="str" cm="1">
        <f t="array" aca="1" ref="P4" ca="1">INDIRECT("'"&amp;P$3&amp;"'!"&amp;$A4,TRUE)</f>
        <v>Thib</v>
      </c>
      <c r="Q4" t="str" cm="1">
        <f t="array" aca="1" ref="Q4" ca="1">INDIRECT("'"&amp;Q$3&amp;"'!"&amp;$A4,TRUE)</f>
        <v>Seb</v>
      </c>
      <c r="R4" t="str" cm="1">
        <f t="array" aca="1" ref="R4" ca="1">INDIRECT("'"&amp;R$3&amp;"'!"&amp;$A4,TRUE)</f>
        <v>Baz</v>
      </c>
      <c r="S4" t="str" cm="1">
        <f t="array" aca="1" ref="S4" ca="1">INDIRECT("'"&amp;S$3&amp;"'!"&amp;$A4,TRUE)</f>
        <v>CM</v>
      </c>
      <c r="T4" t="str" cm="1">
        <f t="array" aca="1" ref="T4" ca="1">INDIRECT("'"&amp;T$3&amp;"'!"&amp;$A4,TRUE)</f>
        <v>CM</v>
      </c>
      <c r="U4" t="str" cm="1">
        <f t="array" aca="1" ref="U4" ca="1">INDIRECT("'"&amp;U$3&amp;"'!"&amp;$A4,TRUE)</f>
        <v>Thib</v>
      </c>
      <c r="V4" t="str" cm="1">
        <f t="array" aca="1" ref="V4" ca="1">INDIRECT("'"&amp;V$3&amp;"'!"&amp;$A4,TRUE)</f>
        <v>Seb</v>
      </c>
      <c r="X4" s="4" t="s">
        <v>264</v>
      </c>
      <c r="Z4" t="s">
        <v>0</v>
      </c>
    </row>
    <row r="5" spans="1:26" x14ac:dyDescent="0.2">
      <c r="A5" s="228" t="s">
        <v>175</v>
      </c>
      <c r="B5" t="str" cm="1">
        <f t="array" aca="1" ref="B5" ca="1">INDIRECT("'"&amp;B$3&amp;"'!"&amp;$A5,TRUE)</f>
        <v>Leroyd</v>
      </c>
      <c r="C5" t="str" cm="1">
        <f t="array" aca="1" ref="C5" ca="1">INDIRECT("'"&amp;C$3&amp;"'!"&amp;$A5,TRUE)</f>
        <v>Rodrigue</v>
      </c>
      <c r="D5" t="str" cm="1">
        <f t="array" aca="1" ref="D5" ca="1">INDIRECT("'"&amp;D$3&amp;"'!"&amp;$A5,TRUE)</f>
        <v>Rodrigue</v>
      </c>
      <c r="E5" t="str" cm="1">
        <f t="array" aca="1" ref="E5" ca="1">INDIRECT("'"&amp;E$3&amp;"'!"&amp;$A5,TRUE)</f>
        <v>Max</v>
      </c>
      <c r="F5" t="str" cm="1">
        <f t="array" aca="1" ref="F5" ca="1">INDIRECT("'"&amp;F$3&amp;"'!"&amp;$A5,TRUE)</f>
        <v>Dmitry</v>
      </c>
      <c r="G5" t="str" cm="1">
        <f t="array" aca="1" ref="G5" ca="1">INDIRECT("'"&amp;G$3&amp;"'!"&amp;$A5,TRUE)</f>
        <v>Will</v>
      </c>
      <c r="H5" t="str" cm="1">
        <f t="array" aca="1" ref="H5" ca="1">INDIRECT("'"&amp;H$3&amp;"'!"&amp;$A5,TRUE)</f>
        <v>Romain</v>
      </c>
      <c r="I5" t="str" cm="1">
        <f t="array" aca="1" ref="I5" ca="1">INDIRECT("'"&amp;I$3&amp;"'!"&amp;$A5,TRUE)</f>
        <v>Hippo</v>
      </c>
      <c r="J5" t="str" cm="1">
        <f t="array" aca="1" ref="J5" ca="1">INDIRECT("'"&amp;J$3&amp;"'!"&amp;$A5,TRUE)</f>
        <v>Ivan</v>
      </c>
      <c r="K5" t="str" cm="1">
        <f t="array" aca="1" ref="K5" ca="1">INDIRECT("'"&amp;K$3&amp;"'!"&amp;$A5,TRUE)</f>
        <v>Hippo</v>
      </c>
      <c r="L5" t="str" cm="1">
        <f t="array" aca="1" ref="L5" ca="1">INDIRECT("'"&amp;L$3&amp;"'!"&amp;$A5,TRUE)</f>
        <v>Ivan</v>
      </c>
      <c r="M5" t="str" cm="1">
        <f t="array" aca="1" ref="M5" ca="1">INDIRECT("'"&amp;M$3&amp;"'!"&amp;$A5,TRUE)</f>
        <v>Coelio</v>
      </c>
      <c r="N5" t="str" cm="1">
        <f t="array" aca="1" ref="N5" ca="1">INDIRECT("'"&amp;N$3&amp;"'!"&amp;$A5,TRUE)</f>
        <v>Gui R</v>
      </c>
      <c r="O5" t="str" cm="1">
        <f t="array" aca="1" ref="O5" ca="1">INDIRECT("'"&amp;O$3&amp;"'!"&amp;$A5,TRUE)</f>
        <v>JS</v>
      </c>
      <c r="P5" t="str" cm="1">
        <f t="array" aca="1" ref="P5" ca="1">INDIRECT("'"&amp;P$3&amp;"'!"&amp;$A5,TRUE)</f>
        <v>Baz</v>
      </c>
      <c r="Q5" t="str" cm="1">
        <f t="array" aca="1" ref="Q5" ca="1">INDIRECT("'"&amp;Q$3&amp;"'!"&amp;$A5,TRUE)</f>
        <v>Doud</v>
      </c>
      <c r="R5" t="str" cm="1">
        <f t="array" aca="1" ref="R5" ca="1">INDIRECT("'"&amp;R$3&amp;"'!"&amp;$A5,TRUE)</f>
        <v>Aissa</v>
      </c>
      <c r="S5" t="str" cm="1">
        <f t="array" aca="1" ref="S5" ca="1">INDIRECT("'"&amp;S$3&amp;"'!"&amp;$A5,TRUE)</f>
        <v>Gui</v>
      </c>
      <c r="T5" t="str" cm="1">
        <f t="array" aca="1" ref="T5" ca="1">INDIRECT("'"&amp;T$3&amp;"'!"&amp;$A5,TRUE)</f>
        <v>Thib</v>
      </c>
      <c r="U5" t="str" cm="1">
        <f t="array" aca="1" ref="U5" ca="1">INDIRECT("'"&amp;U$3&amp;"'!"&amp;$A5,TRUE)</f>
        <v>CM</v>
      </c>
      <c r="V5" t="str" cm="1">
        <f t="array" aca="1" ref="V5" ca="1">INDIRECT("'"&amp;V$3&amp;"'!"&amp;$A5,TRUE)</f>
        <v>Arnaud</v>
      </c>
      <c r="X5" t="s">
        <v>169</v>
      </c>
      <c r="Z5" t="s">
        <v>1</v>
      </c>
    </row>
    <row r="6" spans="1:26" x14ac:dyDescent="0.2">
      <c r="A6" s="228" t="s">
        <v>176</v>
      </c>
      <c r="B6" t="str" cm="1">
        <f t="array" aca="1" ref="B6" ca="1">INDIRECT("'"&amp;B$3&amp;"'!"&amp;$A6,TRUE)</f>
        <v>Rodrigue</v>
      </c>
      <c r="C6" t="str" cm="1">
        <f t="array" aca="1" ref="C6" ca="1">INDIRECT("'"&amp;C$3&amp;"'!"&amp;$A6,TRUE)</f>
        <v>Leroyd</v>
      </c>
      <c r="D6" t="str" cm="1">
        <f t="array" aca="1" ref="D6" ca="1">INDIRECT("'"&amp;D$3&amp;"'!"&amp;$A6,TRUE)</f>
        <v>Leroyd</v>
      </c>
      <c r="E6" t="str" cm="1">
        <f t="array" aca="1" ref="E6" ca="1">INDIRECT("'"&amp;E$3&amp;"'!"&amp;$A6,TRUE)</f>
        <v>Dmitry</v>
      </c>
      <c r="F6" t="str" cm="1">
        <f t="array" aca="1" ref="F6" ca="1">INDIRECT("'"&amp;F$3&amp;"'!"&amp;$A6,TRUE)</f>
        <v>Dimitri</v>
      </c>
      <c r="G6" t="str" cm="1">
        <f t="array" aca="1" ref="G6" ca="1">INDIRECT("'"&amp;G$3&amp;"'!"&amp;$A6,TRUE)</f>
        <v>Malik</v>
      </c>
      <c r="H6" t="str" cm="1">
        <f t="array" aca="1" ref="H6" ca="1">INDIRECT("'"&amp;H$3&amp;"'!"&amp;$A6,TRUE)</f>
        <v>Cla</v>
      </c>
      <c r="I6" t="str" cm="1">
        <f t="array" aca="1" ref="I6" ca="1">INDIRECT("'"&amp;I$3&amp;"'!"&amp;$A6,TRUE)</f>
        <v>Adrien B</v>
      </c>
      <c r="J6" t="str" cm="1">
        <f t="array" aca="1" ref="J6" ca="1">INDIRECT("'"&amp;J$3&amp;"'!"&amp;$A6,TRUE)</f>
        <v>Seb M</v>
      </c>
      <c r="K6" t="str" cm="1">
        <f t="array" aca="1" ref="K6" ca="1">INDIRECT("'"&amp;K$3&amp;"'!"&amp;$A6,TRUE)</f>
        <v>Doud</v>
      </c>
      <c r="L6" t="str" cm="1">
        <f t="array" aca="1" ref="L6" ca="1">INDIRECT("'"&amp;L$3&amp;"'!"&amp;$A6,TRUE)</f>
        <v>Baz</v>
      </c>
      <c r="M6" t="str" cm="1">
        <f t="array" aca="1" ref="M6" ca="1">INDIRECT("'"&amp;M$3&amp;"'!"&amp;$A6,TRUE)</f>
        <v>Thib</v>
      </c>
      <c r="N6" t="str" cm="1">
        <f t="array" aca="1" ref="N6" ca="1">INDIRECT("'"&amp;N$3&amp;"'!"&amp;$A6,TRUE)</f>
        <v>Thib</v>
      </c>
      <c r="O6" t="str" cm="1">
        <f t="array" aca="1" ref="O6" ca="1">INDIRECT("'"&amp;O$3&amp;"'!"&amp;$A6,TRUE)</f>
        <v>Kevin</v>
      </c>
      <c r="P6" t="str" cm="1">
        <f t="array" aca="1" ref="P6" ca="1">INDIRECT("'"&amp;P$3&amp;"'!"&amp;$A6,TRUE)</f>
        <v>Aissa</v>
      </c>
      <c r="Q6" t="str" cm="1">
        <f t="array" aca="1" ref="Q6" ca="1">INDIRECT("'"&amp;Q$3&amp;"'!"&amp;$A6,TRUE)</f>
        <v>Aissa</v>
      </c>
      <c r="R6" t="str" cm="1">
        <f t="array" aca="1" ref="R6" ca="1">INDIRECT("'"&amp;R$3&amp;"'!"&amp;$A6,TRUE)</f>
        <v>Seb</v>
      </c>
      <c r="S6" t="str" cm="1">
        <f t="array" aca="1" ref="S6" ca="1">INDIRECT("'"&amp;S$3&amp;"'!"&amp;$A6,TRUE)</f>
        <v>Geff</v>
      </c>
      <c r="T6" t="str" cm="1">
        <f t="array" aca="1" ref="T6" ca="1">INDIRECT("'"&amp;T$3&amp;"'!"&amp;$A6,TRUE)</f>
        <v>Gui</v>
      </c>
      <c r="U6" t="str" cm="1">
        <f t="array" aca="1" ref="U6" ca="1">INDIRECT("'"&amp;U$3&amp;"'!"&amp;$A6,TRUE)</f>
        <v>Anis</v>
      </c>
      <c r="V6" t="str" cm="1">
        <f t="array" aca="1" ref="V6" ca="1">INDIRECT("'"&amp;V$3&amp;"'!"&amp;$A6,TRUE)</f>
        <v>Clarel</v>
      </c>
      <c r="X6" t="s">
        <v>111</v>
      </c>
      <c r="Z6" t="s">
        <v>228</v>
      </c>
    </row>
    <row r="7" spans="1:26" x14ac:dyDescent="0.2">
      <c r="A7" s="228" t="s">
        <v>177</v>
      </c>
      <c r="B7" t="str" cm="1">
        <f t="array" aca="1" ref="B7" ca="1">INDIRECT("'"&amp;B$3&amp;"'!"&amp;$A7,TRUE)</f>
        <v>Hippo</v>
      </c>
      <c r="C7" t="str" cm="1">
        <f t="array" aca="1" ref="C7" ca="1">INDIRECT("'"&amp;C$3&amp;"'!"&amp;$A7,TRUE)</f>
        <v>Dmitry</v>
      </c>
      <c r="D7" t="str" cm="1">
        <f t="array" aca="1" ref="D7" ca="1">INDIRECT("'"&amp;D$3&amp;"'!"&amp;$A7,TRUE)</f>
        <v>Malik</v>
      </c>
      <c r="E7" t="str" cm="1">
        <f t="array" aca="1" ref="E7" ca="1">INDIRECT("'"&amp;E$3&amp;"'!"&amp;$A7,TRUE)</f>
        <v>Thib</v>
      </c>
      <c r="F7" t="str" cm="1">
        <f t="array" aca="1" ref="F7" ca="1">INDIRECT("'"&amp;F$3&amp;"'!"&amp;$A7,TRUE)</f>
        <v>Boris</v>
      </c>
      <c r="G7" t="str" cm="1">
        <f t="array" aca="1" ref="G7" ca="1">INDIRECT("'"&amp;G$3&amp;"'!"&amp;$A7,TRUE)</f>
        <v>Douffy</v>
      </c>
      <c r="H7" t="str" cm="1">
        <f t="array" aca="1" ref="H7" ca="1">INDIRECT("'"&amp;H$3&amp;"'!"&amp;$A7,TRUE)</f>
        <v>Thib</v>
      </c>
      <c r="I7" t="str" cm="1">
        <f t="array" aca="1" ref="I7" ca="1">INDIRECT("'"&amp;I$3&amp;"'!"&amp;$A7,TRUE)</f>
        <v>Boris</v>
      </c>
      <c r="J7" t="str" cm="1">
        <f t="array" aca="1" ref="J7" ca="1">INDIRECT("'"&amp;J$3&amp;"'!"&amp;$A7,TRUE)</f>
        <v>Coelio</v>
      </c>
      <c r="K7" t="str" cm="1">
        <f t="array" aca="1" ref="K7" ca="1">INDIRECT("'"&amp;K$3&amp;"'!"&amp;$A7,TRUE)</f>
        <v>Adrien B</v>
      </c>
      <c r="L7" t="str" cm="1">
        <f t="array" aca="1" ref="L7" ca="1">INDIRECT("'"&amp;L$3&amp;"'!"&amp;$A7,TRUE)</f>
        <v>Coelio</v>
      </c>
      <c r="M7" t="str" cm="1">
        <f t="array" aca="1" ref="M7" ca="1">INDIRECT("'"&amp;M$3&amp;"'!"&amp;$A7,TRUE)</f>
        <v>Ivan</v>
      </c>
      <c r="N7" t="str" cm="1">
        <f t="array" aca="1" ref="N7" ca="1">INDIRECT("'"&amp;N$3&amp;"'!"&amp;$A7,TRUE)</f>
        <v>Ivan</v>
      </c>
      <c r="O7" t="str" cm="1">
        <f t="array" aca="1" ref="O7" ca="1">INDIRECT("'"&amp;O$3&amp;"'!"&amp;$A7,TRUE)</f>
        <v>Billy</v>
      </c>
      <c r="P7" t="str" cm="1">
        <f t="array" aca="1" ref="P7" ca="1">INDIRECT("'"&amp;P$3&amp;"'!"&amp;$A7,TRUE)</f>
        <v>Ivan</v>
      </c>
      <c r="Q7" t="str" cm="1">
        <f t="array" aca="1" ref="Q7" ca="1">INDIRECT("'"&amp;Q$3&amp;"'!"&amp;$A7,TRUE)</f>
        <v>Jay</v>
      </c>
      <c r="R7" t="str" cm="1">
        <f t="array" aca="1" ref="R7" ca="1">INDIRECT("'"&amp;R$3&amp;"'!"&amp;$A7,TRUE)</f>
        <v>Geff</v>
      </c>
      <c r="S7" t="str" cm="1">
        <f t="array" aca="1" ref="S7" ca="1">INDIRECT("'"&amp;S$3&amp;"'!"&amp;$A7,TRUE)</f>
        <v>Cyrille</v>
      </c>
      <c r="T7" t="str" cm="1">
        <f t="array" aca="1" ref="T7" ca="1">INDIRECT("'"&amp;T$3&amp;"'!"&amp;$A7,TRUE)</f>
        <v>Geff</v>
      </c>
      <c r="U7" t="str" cm="1">
        <f t="array" aca="1" ref="U7" ca="1">INDIRECT("'"&amp;U$3&amp;"'!"&amp;$A7,TRUE)</f>
        <v>Lolo</v>
      </c>
      <c r="V7" t="str" cm="1">
        <f t="array" aca="1" ref="V7" ca="1">INDIRECT("'"&amp;V$3&amp;"'!"&amp;$A7,TRUE)</f>
        <v>Thib</v>
      </c>
      <c r="X7" t="s">
        <v>17</v>
      </c>
      <c r="Z7" t="s">
        <v>3</v>
      </c>
    </row>
    <row r="8" spans="1:26" x14ac:dyDescent="0.2">
      <c r="A8" s="228" t="s">
        <v>178</v>
      </c>
      <c r="B8" t="str" cm="1">
        <f t="array" aca="1" ref="B8" ca="1">INDIRECT("'"&amp;B$3&amp;"'!"&amp;$A8,TRUE)</f>
        <v>Thib</v>
      </c>
      <c r="C8" t="str" cm="1">
        <f t="array" aca="1" ref="C8" ca="1">INDIRECT("'"&amp;C$3&amp;"'!"&amp;$A8,TRUE)</f>
        <v>Leonid</v>
      </c>
      <c r="D8" t="str" cm="1">
        <f t="array" aca="1" ref="D8" ca="1">INDIRECT("'"&amp;D$3&amp;"'!"&amp;$A8,TRUE)</f>
        <v>Dmitry</v>
      </c>
      <c r="E8" t="str" cm="1">
        <f t="array" aca="1" ref="E8" ca="1">INDIRECT("'"&amp;E$3&amp;"'!"&amp;$A8,TRUE)</f>
        <v>Romain</v>
      </c>
      <c r="F8" t="str" cm="1">
        <f t="array" aca="1" ref="F8" ca="1">INDIRECT("'"&amp;F$3&amp;"'!"&amp;$A8,TRUE)</f>
        <v>Natan</v>
      </c>
      <c r="G8" t="str" cm="1">
        <f t="array" aca="1" ref="G8" ca="1">INDIRECT("'"&amp;G$3&amp;"'!"&amp;$A8,TRUE)</f>
        <v>PB</v>
      </c>
      <c r="H8" t="str" cm="1">
        <f t="array" aca="1" ref="H8" ca="1">INDIRECT("'"&amp;H$3&amp;"'!"&amp;$A8,TRUE)</f>
        <v>Baz</v>
      </c>
      <c r="I8" t="str" cm="1">
        <f t="array" aca="1" ref="I8" ca="1">INDIRECT("'"&amp;I$3&amp;"'!"&amp;$A8,TRUE)</f>
        <v>Julien</v>
      </c>
      <c r="J8" t="str" cm="1">
        <f t="array" aca="1" ref="J8" ca="1">INDIRECT("'"&amp;J$3&amp;"'!"&amp;$A8,TRUE)</f>
        <v>Thib</v>
      </c>
      <c r="K8" t="str" cm="1">
        <f t="array" aca="1" ref="K8" ca="1">INDIRECT("'"&amp;K$3&amp;"'!"&amp;$A8,TRUE)</f>
        <v>Malik</v>
      </c>
      <c r="L8" t="str" cm="1">
        <f t="array" aca="1" ref="L8" ca="1">INDIRECT("'"&amp;L$3&amp;"'!"&amp;$A8,TRUE)</f>
        <v>Adrien B</v>
      </c>
      <c r="M8" t="str" cm="1">
        <f t="array" aca="1" ref="M8" ca="1">INDIRECT("'"&amp;M$3&amp;"'!"&amp;$A8,TRUE)</f>
        <v>Billy</v>
      </c>
      <c r="N8" t="str" cm="1">
        <f t="array" aca="1" ref="N8" ca="1">INDIRECT("'"&amp;N$3&amp;"'!"&amp;$A8,TRUE)</f>
        <v>Thib A</v>
      </c>
      <c r="O8" t="str" cm="1">
        <f t="array" aca="1" ref="O8" ca="1">INDIRECT("'"&amp;O$3&amp;"'!"&amp;$A8,TRUE)</f>
        <v>PB</v>
      </c>
      <c r="P8" t="str" cm="1">
        <f t="array" aca="1" ref="P8" ca="1">INDIRECT("'"&amp;P$3&amp;"'!"&amp;$A8,TRUE)</f>
        <v>Gui</v>
      </c>
      <c r="Q8" t="str" cm="1">
        <f t="array" aca="1" ref="Q8" ca="1">INDIRECT("'"&amp;Q$3&amp;"'!"&amp;$A8,TRUE)</f>
        <v>Gui</v>
      </c>
      <c r="R8" t="str" cm="1">
        <f t="array" aca="1" ref="R8" ca="1">INDIRECT("'"&amp;R$3&amp;"'!"&amp;$A8,TRUE)</f>
        <v>Doud</v>
      </c>
      <c r="S8" t="str" cm="1">
        <f t="array" aca="1" ref="S8" ca="1">INDIRECT("'"&amp;S$3&amp;"'!"&amp;$A8,TRUE)</f>
        <v>Thib</v>
      </c>
      <c r="T8" t="str" cm="1">
        <f t="array" aca="1" ref="T8" ca="1">INDIRECT("'"&amp;T$3&amp;"'!"&amp;$A8,TRUE)</f>
        <v>Cyrille</v>
      </c>
      <c r="U8" t="str" cm="1">
        <f t="array" aca="1" ref="U8" ca="1">INDIRECT("'"&amp;U$3&amp;"'!"&amp;$A8,TRUE)</f>
        <v>Juju</v>
      </c>
      <c r="V8" t="str" cm="1">
        <f t="array" aca="1" ref="V8" ca="1">INDIRECT("'"&amp;V$3&amp;"'!"&amp;$A8,TRUE)</f>
        <v>Cyrille</v>
      </c>
      <c r="X8" t="s">
        <v>9</v>
      </c>
      <c r="Z8" t="s">
        <v>94</v>
      </c>
    </row>
    <row r="9" spans="1:26" x14ac:dyDescent="0.2">
      <c r="A9" s="228" t="s">
        <v>179</v>
      </c>
      <c r="B9" t="str" cm="1">
        <f t="array" aca="1" ref="B9" ca="1">INDIRECT("'"&amp;B$3&amp;"'!"&amp;$A9,TRUE)</f>
        <v>Max C</v>
      </c>
      <c r="C9" t="str" cm="1">
        <f t="array" aca="1" ref="C9" ca="1">INDIRECT("'"&amp;C$3&amp;"'!"&amp;$A9,TRUE)</f>
        <v>Max</v>
      </c>
      <c r="D9" t="str" cm="1">
        <f t="array" aca="1" ref="D9" ca="1">INDIRECT("'"&amp;D$3&amp;"'!"&amp;$A9,TRUE)</f>
        <v>Cla</v>
      </c>
      <c r="E9" t="str" cm="1">
        <f t="array" aca="1" ref="E9" ca="1">INDIRECT("'"&amp;E$3&amp;"'!"&amp;$A9,TRUE)</f>
        <v>Seb</v>
      </c>
      <c r="F9" t="str" cm="1">
        <f t="array" aca="1" ref="F9" ca="1">INDIRECT("'"&amp;F$3&amp;"'!"&amp;$A9,TRUE)</f>
        <v>Max</v>
      </c>
      <c r="G9" t="str" cm="1">
        <f t="array" aca="1" ref="G9" ca="1">INDIRECT("'"&amp;G$3&amp;"'!"&amp;$A9,TRUE)</f>
        <v>Adrien E</v>
      </c>
      <c r="H9" t="str" cm="1">
        <f t="array" aca="1" ref="H9" ca="1">INDIRECT("'"&amp;H$3&amp;"'!"&amp;$A9,TRUE)</f>
        <v>Adrien B</v>
      </c>
      <c r="I9" t="str" cm="1">
        <f t="array" aca="1" ref="I9" ca="1">INDIRECT("'"&amp;I$3&amp;"'!"&amp;$A9,TRUE)</f>
        <v>Will</v>
      </c>
      <c r="J9" t="str" cm="1">
        <f t="array" aca="1" ref="J9" ca="1">INDIRECT("'"&amp;J$3&amp;"'!"&amp;$A9,TRUE)</f>
        <v>Adrien B</v>
      </c>
      <c r="K9" t="str" cm="1">
        <f t="array" aca="1" ref="K9" ca="1">INDIRECT("'"&amp;K$3&amp;"'!"&amp;$A9,TRUE)</f>
        <v>Seb</v>
      </c>
      <c r="L9" t="str" cm="1">
        <f t="array" aca="1" ref="L9" ca="1">INDIRECT("'"&amp;L$3&amp;"'!"&amp;$A9,TRUE)</f>
        <v>Malik</v>
      </c>
      <c r="M9" t="str" cm="1">
        <f t="array" aca="1" ref="M9" ca="1">INDIRECT("'"&amp;M$3&amp;"'!"&amp;$A9,TRUE)</f>
        <v>JS</v>
      </c>
      <c r="N9" t="str" cm="1">
        <f t="array" aca="1" ref="N9" ca="1">INDIRECT("'"&amp;N$3&amp;"'!"&amp;$A9,TRUE)</f>
        <v>Seb</v>
      </c>
      <c r="O9" t="str" cm="1">
        <f t="array" aca="1" ref="O9" ca="1">INDIRECT("'"&amp;O$3&amp;"'!"&amp;$A9,TRUE)</f>
        <v>Ivan</v>
      </c>
      <c r="P9" t="str" cm="1">
        <f t="array" aca="1" ref="P9" ca="1">INDIRECT("'"&amp;P$3&amp;"'!"&amp;$A9,TRUE)</f>
        <v>Will B</v>
      </c>
      <c r="Q9" t="str" cm="1">
        <f t="array" aca="1" ref="Q9" ca="1">INDIRECT("'"&amp;Q$3&amp;"'!"&amp;$A9,TRUE)</f>
        <v>PB</v>
      </c>
      <c r="R9" t="str" cm="1">
        <f t="array" aca="1" ref="R9" ca="1">INDIRECT("'"&amp;R$3&amp;"'!"&amp;$A9,TRUE)</f>
        <v>CM</v>
      </c>
      <c r="S9" t="str" cm="1">
        <f t="array" aca="1" ref="S9" ca="1">INDIRECT("'"&amp;S$3&amp;"'!"&amp;$A9,TRUE)</f>
        <v>Lolo</v>
      </c>
      <c r="T9" t="str" cm="1">
        <f t="array" aca="1" ref="T9" ca="1">INDIRECT("'"&amp;T$3&amp;"'!"&amp;$A9,TRUE)</f>
        <v>Clarel</v>
      </c>
      <c r="U9" t="str" cm="1">
        <f t="array" aca="1" ref="U9" ca="1">INDIRECT("'"&amp;U$3&amp;"'!"&amp;$A9,TRUE)</f>
        <v>Arnaud</v>
      </c>
      <c r="V9" t="str" cm="1">
        <f t="array" aca="1" ref="V9" ca="1">INDIRECT("'"&amp;V$3&amp;"'!"&amp;$A9,TRUE)</f>
        <v>Anis</v>
      </c>
      <c r="X9" s="4" t="s">
        <v>270</v>
      </c>
      <c r="Z9" t="s">
        <v>108</v>
      </c>
    </row>
    <row r="10" spans="1:26" x14ac:dyDescent="0.2">
      <c r="A10" s="228" t="s">
        <v>180</v>
      </c>
      <c r="B10" t="str" cm="1">
        <f t="array" aca="1" ref="B10" ca="1">INDIRECT("'"&amp;B$3&amp;"'!"&amp;$A10,TRUE)</f>
        <v>Will</v>
      </c>
      <c r="C10" t="str" cm="1">
        <f t="array" aca="1" ref="C10" ca="1">INDIRECT("'"&amp;C$3&amp;"'!"&amp;$A10,TRUE)</f>
        <v>Dimitri</v>
      </c>
      <c r="D10" t="str" cm="1">
        <f t="array" aca="1" ref="D10" ca="1">INDIRECT("'"&amp;D$3&amp;"'!"&amp;$A10,TRUE)</f>
        <v>Yoann</v>
      </c>
      <c r="E10" t="str" cm="1">
        <f t="array" aca="1" ref="E10" ca="1">INDIRECT("'"&amp;E$3&amp;"'!"&amp;$A10,TRUE)</f>
        <v>Leroyd</v>
      </c>
      <c r="F10" t="str" cm="1">
        <f t="array" aca="1" ref="F10" ca="1">INDIRECT("'"&amp;F$3&amp;"'!"&amp;$A10,TRUE)</f>
        <v>Adrien E</v>
      </c>
      <c r="G10" t="str" cm="1">
        <f t="array" aca="1" ref="G10" ca="1">INDIRECT("'"&amp;G$3&amp;"'!"&amp;$A10,TRUE)</f>
        <v>Mathieu</v>
      </c>
      <c r="H10" t="str" cm="1">
        <f t="array" aca="1" ref="H10" ca="1">INDIRECT("'"&amp;H$3&amp;"'!"&amp;$A10,TRUE)</f>
        <v>Fayyaz</v>
      </c>
      <c r="I10" t="str" cm="1">
        <f t="array" aca="1" ref="I10" ca="1">INDIRECT("'"&amp;I$3&amp;"'!"&amp;$A10,TRUE)</f>
        <v>Malik</v>
      </c>
      <c r="J10" t="str" cm="1">
        <f t="array" aca="1" ref="J10" ca="1">INDIRECT("'"&amp;J$3&amp;"'!"&amp;$A10,TRUE)</f>
        <v>Seb</v>
      </c>
      <c r="K10" t="str" cm="1">
        <f t="array" aca="1" ref="K10" ca="1">INDIRECT("'"&amp;K$3&amp;"'!"&amp;$A10,TRUE)</f>
        <v>Baz</v>
      </c>
      <c r="L10" t="str" cm="1">
        <f t="array" aca="1" ref="L10" ca="1">INDIRECT("'"&amp;L$3&amp;"'!"&amp;$A10,TRUE)</f>
        <v>Billy</v>
      </c>
      <c r="M10" t="str" cm="1">
        <f t="array" aca="1" ref="M10" ca="1">INDIRECT("'"&amp;M$3&amp;"'!"&amp;$A10,TRUE)</f>
        <v>Adrien B</v>
      </c>
      <c r="N10" t="str" cm="1">
        <f t="array" aca="1" ref="N10" ca="1">INDIRECT("'"&amp;N$3&amp;"'!"&amp;$A10,TRUE)</f>
        <v>Doud</v>
      </c>
      <c r="O10" t="str" cm="1">
        <f t="array" aca="1" ref="O10" ca="1">INDIRECT("'"&amp;O$3&amp;"'!"&amp;$A10,TRUE)</f>
        <v>Seb M</v>
      </c>
      <c r="P10" t="str" cm="1">
        <f t="array" aca="1" ref="P10" ca="1">INDIRECT("'"&amp;P$3&amp;"'!"&amp;$A10,TRUE)</f>
        <v>Seb</v>
      </c>
      <c r="Q10" t="str" cm="1">
        <f t="array" aca="1" ref="Q10" ca="1">INDIRECT("'"&amp;Q$3&amp;"'!"&amp;$A10,TRUE)</f>
        <v>Thib</v>
      </c>
      <c r="R10" t="str" cm="1">
        <f t="array" aca="1" ref="R10" ca="1">INDIRECT("'"&amp;R$3&amp;"'!"&amp;$A10,TRUE)</f>
        <v>Jay</v>
      </c>
      <c r="S10" t="str" cm="1">
        <f t="array" aca="1" ref="S10" ca="1">INDIRECT("'"&amp;S$3&amp;"'!"&amp;$A10,TRUE)</f>
        <v>Seb</v>
      </c>
      <c r="T10" t="str" cm="1">
        <f t="array" aca="1" ref="T10" ca="1">INDIRECT("'"&amp;T$3&amp;"'!"&amp;$A10,TRUE)</f>
        <v>Aissa</v>
      </c>
      <c r="U10" t="str" cm="1">
        <f t="array" aca="1" ref="U10" ca="1">INDIRECT("'"&amp;U$3&amp;"'!"&amp;$A10,TRUE)</f>
        <v>Seb</v>
      </c>
      <c r="V10" t="str" cm="1">
        <f t="array" aca="1" ref="V10" ca="1">INDIRECT("'"&amp;V$3&amp;"'!"&amp;$A10,TRUE)</f>
        <v>Juju</v>
      </c>
      <c r="X10" t="s">
        <v>119</v>
      </c>
      <c r="Z10" t="s">
        <v>107</v>
      </c>
    </row>
    <row r="11" spans="1:26" x14ac:dyDescent="0.2">
      <c r="A11" s="228" t="s">
        <v>181</v>
      </c>
      <c r="B11" t="str" cm="1">
        <f t="array" aca="1" ref="B11" ca="1">INDIRECT("'"&amp;B$3&amp;"'!"&amp;$A11,TRUE)</f>
        <v>Cla</v>
      </c>
      <c r="C11" t="str" cm="1">
        <f t="array" aca="1" ref="C11" ca="1">INDIRECT("'"&amp;C$3&amp;"'!"&amp;$A11,TRUE)</f>
        <v>Hippo</v>
      </c>
      <c r="D11" t="str" cm="1">
        <f t="array" aca="1" ref="D11" ca="1">INDIRECT("'"&amp;D$3&amp;"'!"&amp;$A11,TRUE)</f>
        <v>Boris</v>
      </c>
      <c r="E11" t="str" cm="1">
        <f t="array" aca="1" ref="E11" ca="1">INDIRECT("'"&amp;E$3&amp;"'!"&amp;$A11,TRUE)</f>
        <v>Adrien E</v>
      </c>
      <c r="F11" t="str" cm="1">
        <f t="array" aca="1" ref="F11" ca="1">INDIRECT("'"&amp;F$3&amp;"'!"&amp;$A11,TRUE)</f>
        <v>Will</v>
      </c>
      <c r="G11" t="str" cm="1">
        <f t="array" aca="1" ref="G11" ca="1">INDIRECT("'"&amp;G$3&amp;"'!"&amp;$A11,TRUE)</f>
        <v>Haris</v>
      </c>
      <c r="H11" t="str" cm="1">
        <f t="array" aca="1" ref="H11" ca="1">INDIRECT("'"&amp;H$3&amp;"'!"&amp;$A11,TRUE)</f>
        <v>Billy</v>
      </c>
      <c r="I11" t="str" cm="1">
        <f t="array" aca="1" ref="I11" ca="1">INDIRECT("'"&amp;I$3&amp;"'!"&amp;$A11,TRUE)</f>
        <v>Cla</v>
      </c>
      <c r="J11" t="str" cm="1">
        <f t="array" aca="1" ref="J11" ca="1">INDIRECT("'"&amp;J$3&amp;"'!"&amp;$A11,TRUE)</f>
        <v>Baz</v>
      </c>
      <c r="K11" t="str" cm="1">
        <f t="array" aca="1" ref="K11" ca="1">INDIRECT("'"&amp;K$3&amp;"'!"&amp;$A11,TRUE)</f>
        <v>Coelio</v>
      </c>
      <c r="L11" t="str" cm="1">
        <f t="array" aca="1" ref="L11" ca="1">INDIRECT("'"&amp;L$3&amp;"'!"&amp;$A11,TRUE)</f>
        <v>PB</v>
      </c>
      <c r="M11" t="str" cm="1">
        <f t="array" aca="1" ref="M11" ca="1">INDIRECT("'"&amp;M$3&amp;"'!"&amp;$A11,TRUE)</f>
        <v>Seb M</v>
      </c>
      <c r="N11" t="str" cm="1">
        <f t="array" aca="1" ref="N11" ca="1">INDIRECT("'"&amp;N$3&amp;"'!"&amp;$A11,TRUE)</f>
        <v>Will B</v>
      </c>
      <c r="O11" t="str" cm="1">
        <f t="array" aca="1" ref="O11" ca="1">INDIRECT("'"&amp;O$3&amp;"'!"&amp;$A11,TRUE)</f>
        <v>Will B</v>
      </c>
      <c r="P11" t="str" cm="1">
        <f t="array" aca="1" ref="P11" ca="1">INDIRECT("'"&amp;P$3&amp;"'!"&amp;$A11,TRUE)</f>
        <v>Doud</v>
      </c>
      <c r="Q11" t="str" cm="1">
        <f t="array" aca="1" ref="Q11" ca="1">INDIRECT("'"&amp;Q$3&amp;"'!"&amp;$A11,TRUE)</f>
        <v>Baz</v>
      </c>
      <c r="R11" t="str" cm="1">
        <f t="array" aca="1" ref="R11" ca="1">INDIRECT("'"&amp;R$3&amp;"'!"&amp;$A11,TRUE)</f>
        <v>Cyrille</v>
      </c>
      <c r="S11" t="str" cm="1">
        <f t="array" aca="1" ref="S11" ca="1">INDIRECT("'"&amp;S$3&amp;"'!"&amp;$A11,TRUE)</f>
        <v>Cisco</v>
      </c>
      <c r="T11" t="str" cm="1">
        <f t="array" aca="1" ref="T11" ca="1">INDIRECT("'"&amp;T$3&amp;"'!"&amp;$A11,TRUE)</f>
        <v>Anis</v>
      </c>
      <c r="U11" t="str" cm="1">
        <f t="array" aca="1" ref="U11" ca="1">INDIRECT("'"&amp;U$3&amp;"'!"&amp;$A11,TRUE)</f>
        <v>Geff</v>
      </c>
      <c r="V11" t="str" cm="1">
        <f t="array" aca="1" ref="V11" ca="1">INDIRECT("'"&amp;V$3&amp;"'!"&amp;$A11,TRUE)</f>
        <v>Geff</v>
      </c>
      <c r="X11" t="s">
        <v>105</v>
      </c>
      <c r="Z11" t="s">
        <v>109</v>
      </c>
    </row>
    <row r="12" spans="1:26" x14ac:dyDescent="0.2">
      <c r="A12" s="228" t="s">
        <v>182</v>
      </c>
      <c r="B12" t="str" cm="1">
        <f t="array" aca="1" ref="B12" ca="1">INDIRECT("'"&amp;B$3&amp;"'!"&amp;$A12,TRUE)</f>
        <v>Dmitry</v>
      </c>
      <c r="C12" t="str" cm="1">
        <f t="array" aca="1" ref="C12" ca="1">INDIRECT("'"&amp;C$3&amp;"'!"&amp;$A12,TRUE)</f>
        <v>Cla</v>
      </c>
      <c r="D12" t="str" cm="1">
        <f t="array" aca="1" ref="D12" ca="1">INDIRECT("'"&amp;D$3&amp;"'!"&amp;$A12,TRUE)</f>
        <v>Kemar</v>
      </c>
      <c r="E12" t="str" cm="1">
        <f t="array" aca="1" ref="E12" ca="1">INDIRECT("'"&amp;E$3&amp;"'!"&amp;$A12,TRUE)</f>
        <v>Kemar</v>
      </c>
      <c r="F12" t="str" cm="1">
        <f t="array" aca="1" ref="F12" ca="1">INDIRECT("'"&amp;F$3&amp;"'!"&amp;$A12,TRUE)</f>
        <v>Hippo</v>
      </c>
      <c r="G12" t="str" cm="1">
        <f t="array" aca="1" ref="G12" ca="1">INDIRECT("'"&amp;G$3&amp;"'!"&amp;$A12,TRUE)</f>
        <v>Seb</v>
      </c>
      <c r="H12" t="str" cm="1">
        <f t="array" aca="1" ref="H12" ca="1">INDIRECT("'"&amp;H$3&amp;"'!"&amp;$A12,TRUE)</f>
        <v>Niko</v>
      </c>
      <c r="I12" t="str" cm="1">
        <f t="array" aca="1" ref="I12" ca="1">INDIRECT("'"&amp;I$3&amp;"'!"&amp;$A12,TRUE)</f>
        <v>Jérome</v>
      </c>
      <c r="J12" t="str" cm="1">
        <f t="array" aca="1" ref="J12" ca="1">INDIRECT("'"&amp;J$3&amp;"'!"&amp;$A12,TRUE)</f>
        <v>Boris</v>
      </c>
      <c r="K12" t="str" cm="1">
        <f t="array" aca="1" ref="K12" ca="1">INDIRECT("'"&amp;K$3&amp;"'!"&amp;$A12,TRUE)</f>
        <v>Cla</v>
      </c>
      <c r="L12" t="str" cm="1">
        <f t="array" aca="1" ref="L12" ca="1">INDIRECT("'"&amp;L$3&amp;"'!"&amp;$A12,TRUE)</f>
        <v>JS</v>
      </c>
      <c r="M12" t="str" cm="1">
        <f t="array" aca="1" ref="M12" ca="1">INDIRECT("'"&amp;M$3&amp;"'!"&amp;$A12,TRUE)</f>
        <v>Seb</v>
      </c>
      <c r="N12" t="str" cm="1">
        <f t="array" aca="1" ref="N12" ca="1">INDIRECT("'"&amp;N$3&amp;"'!"&amp;$A12,TRUE)</f>
        <v>Geff</v>
      </c>
      <c r="O12" t="str" cm="1">
        <f t="array" aca="1" ref="O12" ca="1">INDIRECT("'"&amp;O$3&amp;"'!"&amp;$A12,TRUE)</f>
        <v>Cyrille</v>
      </c>
      <c r="P12" t="str" cm="1">
        <f t="array" aca="1" ref="P12" ca="1">INDIRECT("'"&amp;P$3&amp;"'!"&amp;$A12,TRUE)</f>
        <v>Anis</v>
      </c>
      <c r="Q12" t="str" cm="1">
        <f t="array" aca="1" ref="Q12" ca="1">INDIRECT("'"&amp;Q$3&amp;"'!"&amp;$A12,TRUE)</f>
        <v>Raph</v>
      </c>
      <c r="R12" t="str" cm="1">
        <f t="array" aca="1" ref="R12" ca="1">INDIRECT("'"&amp;R$3&amp;"'!"&amp;$A12,TRUE)</f>
        <v>Jacob</v>
      </c>
      <c r="S12" t="str" cm="1">
        <f t="array" aca="1" ref="S12" ca="1">INDIRECT("'"&amp;S$3&amp;"'!"&amp;$A12,TRUE)</f>
        <v>Juju</v>
      </c>
      <c r="T12" t="str" cm="1">
        <f t="array" aca="1" ref="T12" ca="1">INDIRECT("'"&amp;T$3&amp;"'!"&amp;$A12,TRUE)</f>
        <v>Arnaud</v>
      </c>
      <c r="U12" t="str" cm="1">
        <f t="array" aca="1" ref="U12" ca="1">INDIRECT("'"&amp;U$3&amp;"'!"&amp;$A12,TRUE)</f>
        <v>Cyrille</v>
      </c>
      <c r="V12" t="str" cm="1">
        <f t="array" aca="1" ref="V12" ca="1">INDIRECT("'"&amp;V$3&amp;"'!"&amp;$A12,TRUE)</f>
        <v>Lolo</v>
      </c>
      <c r="X12" t="s">
        <v>40</v>
      </c>
      <c r="Z12" t="s">
        <v>106</v>
      </c>
    </row>
    <row r="13" spans="1:26" x14ac:dyDescent="0.2">
      <c r="A13" s="228" t="s">
        <v>183</v>
      </c>
      <c r="B13" t="str" cm="1">
        <f t="array" aca="1" ref="B13" ca="1">INDIRECT("'"&amp;B$3&amp;"'!"&amp;$A13,TRUE)</f>
        <v>Romain</v>
      </c>
      <c r="C13" t="str" cm="1">
        <f t="array" aca="1" ref="C13" ca="1">INDIRECT("'"&amp;C$3&amp;"'!"&amp;$A13,TRUE)</f>
        <v>Fayyaz</v>
      </c>
      <c r="D13" t="str" cm="1">
        <f t="array" aca="1" ref="D13" ca="1">INDIRECT("'"&amp;D$3&amp;"'!"&amp;$A13,TRUE)</f>
        <v>Thib</v>
      </c>
      <c r="E13" t="str" cm="1">
        <f t="array" aca="1" ref="E13" ca="1">INDIRECT("'"&amp;E$3&amp;"'!"&amp;$A13,TRUE)</f>
        <v>Natan</v>
      </c>
      <c r="F13" t="str" cm="1">
        <f t="array" aca="1" ref="F13" ca="1">INDIRECT("'"&amp;F$3&amp;"'!"&amp;$A13,TRUE)</f>
        <v>Seb</v>
      </c>
      <c r="G13" t="str" cm="1">
        <f t="array" aca="1" ref="G13" ca="1">INDIRECT("'"&amp;G$3&amp;"'!"&amp;$A13,TRUE)</f>
        <v>Marc</v>
      </c>
      <c r="H13" t="str" cm="1">
        <f t="array" aca="1" ref="H13" ca="1">INDIRECT("'"&amp;H$3&amp;"'!"&amp;$A13,TRUE)</f>
        <v>Dimitri</v>
      </c>
      <c r="I13" t="str" cm="1">
        <f t="array" aca="1" ref="I13" ca="1">INDIRECT("'"&amp;I$3&amp;"'!"&amp;$A13,TRUE)</f>
        <v>Billy</v>
      </c>
      <c r="J13" t="str" cm="1">
        <f t="array" aca="1" ref="J13" ca="1">INDIRECT("'"&amp;J$3&amp;"'!"&amp;$A13,TRUE)</f>
        <v>Antoine</v>
      </c>
      <c r="K13" t="str" cm="1">
        <f t="array" aca="1" ref="K13" ca="1">INDIRECT("'"&amp;K$3&amp;"'!"&amp;$A13,TRUE)</f>
        <v>Ivan</v>
      </c>
      <c r="L13" t="str" cm="1">
        <f t="array" aca="1" ref="L13" ca="1">INDIRECT("'"&amp;L$3&amp;"'!"&amp;$A13,TRUE)</f>
        <v>Anis</v>
      </c>
      <c r="M13" t="str" cm="1">
        <f t="array" aca="1" ref="M13" ca="1">INDIRECT("'"&amp;M$3&amp;"'!"&amp;$A13,TRUE)</f>
        <v>Gui R</v>
      </c>
      <c r="N13" t="str" cm="1">
        <f t="array" aca="1" ref="N13" ca="1">INDIRECT("'"&amp;N$3&amp;"'!"&amp;$A13,TRUE)</f>
        <v>Coelio</v>
      </c>
      <c r="O13" t="str" cm="1">
        <f t="array" aca="1" ref="O13" ca="1">INDIRECT("'"&amp;O$3&amp;"'!"&amp;$A13,TRUE)</f>
        <v>Cla</v>
      </c>
      <c r="P13" t="str" cm="1">
        <f t="array" aca="1" ref="P13" ca="1">INDIRECT("'"&amp;P$3&amp;"'!"&amp;$A13,TRUE)</f>
        <v>JS</v>
      </c>
      <c r="Q13" t="str" cm="1">
        <f t="array" aca="1" ref="Q13" ca="1">INDIRECT("'"&amp;Q$3&amp;"'!"&amp;$A13,TRUE)</f>
        <v>Lionel</v>
      </c>
      <c r="R13" t="str" cm="1">
        <f t="array" aca="1" ref="R13" ca="1">INDIRECT("'"&amp;R$3&amp;"'!"&amp;$A13,TRUE)</f>
        <v>Anis</v>
      </c>
      <c r="S13" t="str" cm="1">
        <f t="array" aca="1" ref="S13" ca="1">INDIRECT("'"&amp;S$3&amp;"'!"&amp;$A13,TRUE)</f>
        <v>Raph</v>
      </c>
      <c r="T13" t="str" cm="1">
        <f t="array" aca="1" ref="T13" ca="1">INDIRECT("'"&amp;T$3&amp;"'!"&amp;$A13,TRUE)</f>
        <v>Seb</v>
      </c>
      <c r="U13" t="str" cm="1">
        <f t="array" aca="1" ref="U13" ca="1">INDIRECT("'"&amp;U$3&amp;"'!"&amp;$A13,TRUE)</f>
        <v>Raph</v>
      </c>
      <c r="V13" t="str" cm="1">
        <f t="array" aca="1" ref="V13" ca="1">INDIRECT("'"&amp;V$3&amp;"'!"&amp;$A13,TRUE)</f>
        <v>CM</v>
      </c>
      <c r="X13" t="s">
        <v>91</v>
      </c>
      <c r="Z13" t="s">
        <v>233</v>
      </c>
    </row>
    <row r="14" spans="1:26" x14ac:dyDescent="0.2">
      <c r="A14" s="228" t="s">
        <v>184</v>
      </c>
      <c r="B14" t="str" cm="1">
        <f t="array" aca="1" ref="B14" ca="1">INDIRECT("'"&amp;B$3&amp;"'!"&amp;$A14,TRUE)</f>
        <v>Abib</v>
      </c>
      <c r="C14" t="str" cm="1">
        <f t="array" aca="1" ref="C14" ca="1">INDIRECT("'"&amp;C$3&amp;"'!"&amp;$A14,TRUE)</f>
        <v>Sofiane</v>
      </c>
      <c r="D14" t="str" cm="1">
        <f t="array" aca="1" ref="D14" ca="1">INDIRECT("'"&amp;D$3&amp;"'!"&amp;$A14,TRUE)</f>
        <v>Antoine</v>
      </c>
      <c r="E14" t="str" cm="1">
        <f t="array" aca="1" ref="E14" ca="1">INDIRECT("'"&amp;E$3&amp;"'!"&amp;$A14,TRUE)</f>
        <v>Antoine</v>
      </c>
      <c r="F14" t="str" cm="1">
        <f t="array" aca="1" ref="F14" ca="1">INDIRECT("'"&amp;F$3&amp;"'!"&amp;$A14,TRUE)</f>
        <v>Fayyaz</v>
      </c>
      <c r="G14" t="str" cm="1">
        <f t="array" aca="1" ref="G14" ca="1">INDIRECT("'"&amp;G$3&amp;"'!"&amp;$A14,TRUE)</f>
        <v>Doud</v>
      </c>
      <c r="H14" t="str" cm="1">
        <f t="array" aca="1" ref="H14" ca="1">INDIRECT("'"&amp;H$3&amp;"'!"&amp;$A14,TRUE)</f>
        <v>Hippo</v>
      </c>
      <c r="I14" t="str" cm="1">
        <f t="array" aca="1" ref="I14" ca="1">INDIRECT("'"&amp;I$3&amp;"'!"&amp;$A14,TRUE)</f>
        <v>Fayyaz</v>
      </c>
      <c r="J14" t="str" cm="1">
        <f t="array" aca="1" ref="J14" ca="1">INDIRECT("'"&amp;J$3&amp;"'!"&amp;$A14,TRUE)</f>
        <v>Cla</v>
      </c>
      <c r="K14" t="str" cm="1">
        <f t="array" aca="1" ref="K14" ca="1">INDIRECT("'"&amp;K$3&amp;"'!"&amp;$A14,TRUE)</f>
        <v>Douffy</v>
      </c>
      <c r="L14" t="str" cm="1">
        <f t="array" aca="1" ref="L14" ca="1">INDIRECT("'"&amp;L$3&amp;"'!"&amp;$A14,TRUE)</f>
        <v>Gui R</v>
      </c>
      <c r="M14" t="str" cm="1">
        <f t="array" aca="1" ref="M14" ca="1">INDIRECT("'"&amp;M$3&amp;"'!"&amp;$A14,TRUE)</f>
        <v>Doud</v>
      </c>
      <c r="N14" t="str" cm="1">
        <f t="array" aca="1" ref="N14" ca="1">INDIRECT("'"&amp;N$3&amp;"'!"&amp;$A14,TRUE)</f>
        <v>Seb M</v>
      </c>
      <c r="O14" t="str" cm="1">
        <f t="array" aca="1" ref="O14" ca="1">INDIRECT("'"&amp;O$3&amp;"'!"&amp;$A14,TRUE)</f>
        <v>Adrien B</v>
      </c>
      <c r="P14" t="str" cm="1">
        <f t="array" aca="1" ref="P14" ca="1">INDIRECT("'"&amp;P$3&amp;"'!"&amp;$A14,TRUE)</f>
        <v>Kevin</v>
      </c>
      <c r="Q14" t="str" cm="1">
        <f t="array" aca="1" ref="Q14" ca="1">INDIRECT("'"&amp;Q$3&amp;"'!"&amp;$A14,TRUE)</f>
        <v>Anis</v>
      </c>
      <c r="R14" t="str" cm="1">
        <f t="array" aca="1" ref="R14" ca="1">INDIRECT("'"&amp;R$3&amp;"'!"&amp;$A14,TRUE)</f>
        <v>Nelson</v>
      </c>
      <c r="S14" t="str" cm="1">
        <f t="array" aca="1" ref="S14" ca="1">INDIRECT("'"&amp;S$3&amp;"'!"&amp;$A14,TRUE)</f>
        <v>Arnaud</v>
      </c>
      <c r="T14" t="str" cm="1">
        <f t="array" aca="1" ref="T14" ca="1">INDIRECT("'"&amp;T$3&amp;"'!"&amp;$A14,TRUE)</f>
        <v>Juju</v>
      </c>
      <c r="U14" t="str" cm="1">
        <f t="array" aca="1" ref="U14" ca="1">INDIRECT("'"&amp;U$3&amp;"'!"&amp;$A14,TRUE)</f>
        <v>Gary</v>
      </c>
      <c r="V14" t="str" cm="1">
        <f t="array" aca="1" ref="V14" ca="1">INDIRECT("'"&amp;V$3&amp;"'!"&amp;$A14,TRUE)</f>
        <v>Cisco</v>
      </c>
      <c r="X14" s="4" t="s">
        <v>20</v>
      </c>
      <c r="Z14" t="s">
        <v>234</v>
      </c>
    </row>
    <row r="15" spans="1:26" x14ac:dyDescent="0.2">
      <c r="A15" s="228" t="s">
        <v>185</v>
      </c>
      <c r="B15" t="str" cm="1">
        <f t="array" aca="1" ref="B15" ca="1">INDIRECT("'"&amp;B$3&amp;"'!"&amp;$A15,TRUE)</f>
        <v>Lorenzo</v>
      </c>
      <c r="C15" t="str" cm="1">
        <f t="array" aca="1" ref="C15" ca="1">INDIRECT("'"&amp;C$3&amp;"'!"&amp;$A15,TRUE)</f>
        <v>Douffy</v>
      </c>
      <c r="D15" t="str" cm="1">
        <f t="array" aca="1" ref="D15" ca="1">INDIRECT("'"&amp;D$3&amp;"'!"&amp;$A15,TRUE)</f>
        <v>Leonid</v>
      </c>
      <c r="E15" t="str" cm="1">
        <f t="array" aca="1" ref="E15" ca="1">INDIRECT("'"&amp;E$3&amp;"'!"&amp;$A15,TRUE)</f>
        <v>Dimitri</v>
      </c>
      <c r="F15" t="str" cm="1">
        <f t="array" aca="1" ref="F15" ca="1">INDIRECT("'"&amp;F$3&amp;"'!"&amp;$A15,TRUE)</f>
        <v>Cla</v>
      </c>
      <c r="G15" t="str" cm="1">
        <f t="array" aca="1" ref="G15" ca="1">INDIRECT("'"&amp;G$3&amp;"'!"&amp;$A15,TRUE)</f>
        <v>Fayyaz</v>
      </c>
      <c r="H15" t="str" cm="1">
        <f t="array" aca="1" ref="H15" ca="1">INDIRECT("'"&amp;H$3&amp;"'!"&amp;$A15,TRUE)</f>
        <v>Jérome</v>
      </c>
      <c r="I15" t="str" cm="1">
        <f t="array" aca="1" ref="I15" ca="1">INDIRECT("'"&amp;I$3&amp;"'!"&amp;$A15,TRUE)</f>
        <v>Antoine</v>
      </c>
      <c r="J15" t="str" cm="1">
        <f t="array" aca="1" ref="J15" ca="1">INDIRECT("'"&amp;J$3&amp;"'!"&amp;$A15,TRUE)</f>
        <v>Douffy</v>
      </c>
      <c r="K15" t="str" cm="1">
        <f t="array" aca="1" ref="K15" ca="1">INDIRECT("'"&amp;K$3&amp;"'!"&amp;$A15,TRUE)</f>
        <v>Anis</v>
      </c>
      <c r="L15" t="str" cm="1">
        <f t="array" aca="1" ref="L15" ca="1">INDIRECT("'"&amp;L$3&amp;"'!"&amp;$A15,TRUE)</f>
        <v>Antoine</v>
      </c>
      <c r="M15" t="str" cm="1">
        <f t="array" aca="1" ref="M15" ca="1">INDIRECT("'"&amp;M$3&amp;"'!"&amp;$A15,TRUE)</f>
        <v>Geff</v>
      </c>
      <c r="N15" t="str" cm="1">
        <f t="array" aca="1" ref="N15" ca="1">INDIRECT("'"&amp;N$3&amp;"'!"&amp;$A15,TRUE)</f>
        <v>Baz</v>
      </c>
      <c r="O15" t="str" cm="1">
        <f t="array" aca="1" ref="O15" ca="1">INDIRECT("'"&amp;O$3&amp;"'!"&amp;$A15,TRUE)</f>
        <v>Anis</v>
      </c>
      <c r="P15" t="str" cm="1">
        <f t="array" aca="1" ref="P15" ca="1">INDIRECT("'"&amp;P$3&amp;"'!"&amp;$A15,TRUE)</f>
        <v>Cisco</v>
      </c>
      <c r="Q15" t="str" cm="1">
        <f t="array" aca="1" ref="Q15" ca="1">INDIRECT("'"&amp;Q$3&amp;"'!"&amp;$A15,TRUE)</f>
        <v>Adrien B</v>
      </c>
      <c r="R15" t="str" cm="1">
        <f t="array" aca="1" ref="R15" ca="1">INDIRECT("'"&amp;R$3&amp;"'!"&amp;$A15,TRUE)</f>
        <v>PB</v>
      </c>
      <c r="S15" t="str" cm="1">
        <f t="array" aca="1" ref="S15" ca="1">INDIRECT("'"&amp;S$3&amp;"'!"&amp;$A15,TRUE)</f>
        <v>Ivan</v>
      </c>
      <c r="T15" t="str" cm="1">
        <f t="array" aca="1" ref="T15" ca="1">INDIRECT("'"&amp;T$3&amp;"'!"&amp;$A15,TRUE)</f>
        <v>Malik F</v>
      </c>
      <c r="U15" t="str" cm="1">
        <f t="array" aca="1" ref="U15" ca="1">INDIRECT("'"&amp;U$3&amp;"'!"&amp;$A15,TRUE)</f>
        <v>Clarel</v>
      </c>
      <c r="V15" t="str" cm="1">
        <f t="array" aca="1" ref="V15" ca="1">INDIRECT("'"&amp;V$3&amp;"'!"&amp;$A15,TRUE)</f>
        <v>Cubi</v>
      </c>
      <c r="X15" t="s">
        <v>76</v>
      </c>
    </row>
    <row r="16" spans="1:26" x14ac:dyDescent="0.2">
      <c r="A16" s="228" t="s">
        <v>186</v>
      </c>
      <c r="B16" t="str" cm="1">
        <f t="array" aca="1" ref="B16" ca="1">INDIRECT("'"&amp;B$3&amp;"'!"&amp;$A16,TRUE)</f>
        <v>Rachid</v>
      </c>
      <c r="C16" t="str" cm="1">
        <f t="array" aca="1" ref="C16" ca="1">INDIRECT("'"&amp;C$3&amp;"'!"&amp;$A16,TRUE)</f>
        <v>Thib</v>
      </c>
      <c r="D16" t="str" cm="1">
        <f t="array" aca="1" ref="D16" ca="1">INDIRECT("'"&amp;D$3&amp;"'!"&amp;$A16,TRUE)</f>
        <v>Douffy</v>
      </c>
      <c r="E16" t="str" cm="1">
        <f t="array" aca="1" ref="E16" ca="1">INDIRECT("'"&amp;E$3&amp;"'!"&amp;$A16,TRUE)</f>
        <v>Rodrigue</v>
      </c>
      <c r="F16" t="str" cm="1">
        <f t="array" aca="1" ref="F16" ca="1">INDIRECT("'"&amp;F$3&amp;"'!"&amp;$A16,TRUE)</f>
        <v>Sofiane</v>
      </c>
      <c r="G16" t="str" cm="1">
        <f t="array" aca="1" ref="G16" ca="1">INDIRECT("'"&amp;G$3&amp;"'!"&amp;$A16,TRUE)</f>
        <v>Romain</v>
      </c>
      <c r="H16" t="str" cm="1">
        <f t="array" aca="1" ref="H16" ca="1">INDIRECT("'"&amp;H$3&amp;"'!"&amp;$A16,TRUE)</f>
        <v>Maxime</v>
      </c>
      <c r="I16" t="str" cm="1">
        <f t="array" aca="1" ref="I16" ca="1">INDIRECT("'"&amp;I$3&amp;"'!"&amp;$A16,TRUE)</f>
        <v>Adrien E</v>
      </c>
      <c r="J16" t="str" cm="1">
        <f t="array" aca="1" ref="J16" ca="1">INDIRECT("'"&amp;J$3&amp;"'!"&amp;$A16,TRUE)</f>
        <v>Malik</v>
      </c>
      <c r="K16" t="str" cm="1">
        <f t="array" aca="1" ref="K16" ca="1">INDIRECT("'"&amp;K$3&amp;"'!"&amp;$A16,TRUE)</f>
        <v>Boris</v>
      </c>
      <c r="L16" t="str" cm="1">
        <f t="array" aca="1" ref="L16" ca="1">INDIRECT("'"&amp;L$3&amp;"'!"&amp;$A16,TRUE)</f>
        <v>Douffy</v>
      </c>
      <c r="M16" t="str" cm="1">
        <f t="array" aca="1" ref="M16" ca="1">INDIRECT("'"&amp;M$3&amp;"'!"&amp;$A16,TRUE)</f>
        <v>Douffy</v>
      </c>
      <c r="N16" t="str" cm="1">
        <f t="array" aca="1" ref="N16" ca="1">INDIRECT("'"&amp;N$3&amp;"'!"&amp;$A16,TRUE)</f>
        <v>PB</v>
      </c>
      <c r="O16" t="str" cm="1">
        <f t="array" aca="1" ref="O16" ca="1">INDIRECT("'"&amp;O$3&amp;"'!"&amp;$A16,TRUE)</f>
        <v>Doud</v>
      </c>
      <c r="P16" t="str" cm="1">
        <f t="array" aca="1" ref="P16" ca="1">INDIRECT("'"&amp;P$3&amp;"'!"&amp;$A16,TRUE)</f>
        <v>Seb M</v>
      </c>
      <c r="Q16" t="str" cm="1">
        <f t="array" aca="1" ref="Q16" ca="1">INDIRECT("'"&amp;Q$3&amp;"'!"&amp;$A16,TRUE)</f>
        <v>Ivan</v>
      </c>
      <c r="R16" t="str" cm="1">
        <f t="array" aca="1" ref="R16" ca="1">INDIRECT("'"&amp;R$3&amp;"'!"&amp;$A16,TRUE)</f>
        <v>Ivan</v>
      </c>
      <c r="S16" t="str" cm="1">
        <f t="array" aca="1" ref="S16" ca="1">INDIRECT("'"&amp;S$3&amp;"'!"&amp;$A16,TRUE)</f>
        <v>Doud</v>
      </c>
      <c r="T16" t="str" cm="1">
        <f t="array" aca="1" ref="T16" ca="1">INDIRECT("'"&amp;T$3&amp;"'!"&amp;$A16,TRUE)</f>
        <v>Ivan</v>
      </c>
      <c r="U16" t="str" cm="1">
        <f t="array" aca="1" ref="U16" ca="1">INDIRECT("'"&amp;U$3&amp;"'!"&amp;$A16,TRUE)</f>
        <v>Doud</v>
      </c>
      <c r="V16" t="str" cm="1">
        <f t="array" aca="1" ref="V16" ca="1">INDIRECT("'"&amp;V$3&amp;"'!"&amp;$A16,TRUE)</f>
        <v>Gui</v>
      </c>
      <c r="X16" t="s">
        <v>53</v>
      </c>
    </row>
    <row r="17" spans="1:24" x14ac:dyDescent="0.2">
      <c r="A17" s="228" t="s">
        <v>187</v>
      </c>
      <c r="B17" t="str" cm="1">
        <f t="array" aca="1" ref="B17" ca="1">INDIRECT("'"&amp;B$3&amp;"'!"&amp;$A17,TRUE)</f>
        <v>Seb</v>
      </c>
      <c r="C17" t="str" cm="1">
        <f t="array" aca="1" ref="C17" ca="1">INDIRECT("'"&amp;C$3&amp;"'!"&amp;$A17,TRUE)</f>
        <v>Max C</v>
      </c>
      <c r="D17" t="str" cm="1">
        <f t="array" aca="1" ref="D17" ca="1">INDIRECT("'"&amp;D$3&amp;"'!"&amp;$A17,TRUE)</f>
        <v>Dimitri</v>
      </c>
      <c r="E17" t="str" cm="1">
        <f t="array" aca="1" ref="E17" ca="1">INDIRECT("'"&amp;E$3&amp;"'!"&amp;$A17,TRUE)</f>
        <v>Boris</v>
      </c>
      <c r="F17" t="str" cm="1">
        <f t="array" aca="1" ref="F17" ca="1">INDIRECT("'"&amp;F$3&amp;"'!"&amp;$A17,TRUE)</f>
        <v>Kemar</v>
      </c>
      <c r="G17" t="str" cm="1">
        <f t="array" aca="1" ref="G17" ca="1">INDIRECT("'"&amp;G$3&amp;"'!"&amp;$A17,TRUE)</f>
        <v>Cla</v>
      </c>
      <c r="H17" t="str" cm="1">
        <f t="array" aca="1" ref="H17" ca="1">INDIRECT("'"&amp;H$3&amp;"'!"&amp;$A17,TRUE)</f>
        <v>Boris</v>
      </c>
      <c r="I17" t="str" cm="1">
        <f t="array" aca="1" ref="I17" ca="1">INDIRECT("'"&amp;I$3&amp;"'!"&amp;$A17,TRUE)</f>
        <v>Anis</v>
      </c>
      <c r="J17" t="str" cm="1">
        <f t="array" aca="1" ref="J17" ca="1">INDIRECT("'"&amp;J$3&amp;"'!"&amp;$A17,TRUE)</f>
        <v>Gui R</v>
      </c>
      <c r="K17" t="str" cm="1">
        <f t="array" aca="1" ref="K17" ca="1">INDIRECT("'"&amp;K$3&amp;"'!"&amp;$A17,TRUE)</f>
        <v>Antoine</v>
      </c>
      <c r="L17" t="str" cm="1">
        <f t="array" aca="1" ref="L17" ca="1">INDIRECT("'"&amp;L$3&amp;"'!"&amp;$A17,TRUE)</f>
        <v>Seb</v>
      </c>
      <c r="M17" t="str" cm="1">
        <f t="array" aca="1" ref="M17" ca="1">INDIRECT("'"&amp;M$3&amp;"'!"&amp;$A17,TRUE)</f>
        <v>Baz</v>
      </c>
      <c r="N17" t="str" cm="1">
        <f t="array" aca="1" ref="N17" ca="1">INDIRECT("'"&amp;N$3&amp;"'!"&amp;$A17,TRUE)</f>
        <v>Anis</v>
      </c>
      <c r="O17" t="str" cm="1">
        <f t="array" aca="1" ref="O17" ca="1">INDIRECT("'"&amp;O$3&amp;"'!"&amp;$A17,TRUE)</f>
        <v>Baz</v>
      </c>
      <c r="P17" t="str" cm="1">
        <f t="array" aca="1" ref="P17" ca="1">INDIRECT("'"&amp;P$3&amp;"'!"&amp;$A17,TRUE)</f>
        <v>Nelson</v>
      </c>
      <c r="Q17" t="str" cm="1">
        <f t="array" aca="1" ref="Q17" ca="1">INDIRECT("'"&amp;Q$3&amp;"'!"&amp;$A17,TRUE)</f>
        <v>JS</v>
      </c>
      <c r="R17" t="str" cm="1">
        <f t="array" aca="1" ref="R17" ca="1">INDIRECT("'"&amp;R$3&amp;"'!"&amp;$A17,TRUE)</f>
        <v>Raph</v>
      </c>
      <c r="S17" t="str" cm="1">
        <f t="array" aca="1" ref="S17" ca="1">INDIRECT("'"&amp;S$3&amp;"'!"&amp;$A17,TRUE)</f>
        <v>Jacob</v>
      </c>
      <c r="T17" t="str" cm="1">
        <f t="array" aca="1" ref="T17" ca="1">INDIRECT("'"&amp;T$3&amp;"'!"&amp;$A17,TRUE)</f>
        <v>Micka</v>
      </c>
      <c r="U17" t="str" cm="1">
        <f t="array" aca="1" ref="U17" ca="1">INDIRECT("'"&amp;U$3&amp;"'!"&amp;$A17,TRUE)</f>
        <v>Micka</v>
      </c>
      <c r="V17" t="str" cm="1">
        <f t="array" aca="1" ref="V17" ca="1">INDIRECT("'"&amp;V$3&amp;"'!"&amp;$A17,TRUE)</f>
        <v>Jo </v>
      </c>
      <c r="X17" s="4" t="s">
        <v>262</v>
      </c>
    </row>
    <row r="18" spans="1:24" x14ac:dyDescent="0.2">
      <c r="A18" s="228" t="s">
        <v>188</v>
      </c>
      <c r="B18" t="str" cm="1">
        <f t="array" aca="1" ref="B18" ca="1">INDIRECT("'"&amp;B$3&amp;"'!"&amp;$A18,TRUE)</f>
        <v>Leonid</v>
      </c>
      <c r="C18" t="str" cm="1">
        <f t="array" aca="1" ref="C18" ca="1">INDIRECT("'"&amp;C$3&amp;"'!"&amp;$A18,TRUE)</f>
        <v>Romain</v>
      </c>
      <c r="D18" t="str" cm="1">
        <f t="array" aca="1" ref="D18" ca="1">INDIRECT("'"&amp;D$3&amp;"'!"&amp;$A18,TRUE)</f>
        <v>Hippo</v>
      </c>
      <c r="E18" t="str" cm="1">
        <f t="array" aca="1" ref="E18" ca="1">INDIRECT("'"&amp;E$3&amp;"'!"&amp;$A18,TRUE)</f>
        <v>Cla</v>
      </c>
      <c r="F18" t="str" cm="1">
        <f t="array" aca="1" ref="F18" ca="1">INDIRECT("'"&amp;F$3&amp;"'!"&amp;$A18,TRUE)</f>
        <v>Romain</v>
      </c>
      <c r="G18" t="str" cm="1">
        <f t="array" aca="1" ref="G18" ca="1">INDIRECT("'"&amp;G$3&amp;"'!"&amp;$A18,TRUE)</f>
        <v>Natan</v>
      </c>
      <c r="H18" t="str" cm="1">
        <f t="array" aca="1" ref="H18" ca="1">INDIRECT("'"&amp;H$3&amp;"'!"&amp;$A18,TRUE)</f>
        <v>Mathieu</v>
      </c>
      <c r="I18" t="str" cm="1">
        <f t="array" aca="1" ref="I18" ca="1">INDIRECT("'"&amp;I$3&amp;"'!"&amp;$A18,TRUE)</f>
        <v>Baz</v>
      </c>
      <c r="J18" t="str" cm="1">
        <f t="array" aca="1" ref="J18" ca="1">INDIRECT("'"&amp;J$3&amp;"'!"&amp;$A18,TRUE)</f>
        <v>Haris</v>
      </c>
      <c r="K18" t="str" cm="1">
        <f t="array" aca="1" ref="K18" ca="1">INDIRECT("'"&amp;K$3&amp;"'!"&amp;$A18,TRUE)</f>
        <v>Billy</v>
      </c>
      <c r="L18" t="str" cm="1">
        <f t="array" aca="1" ref="L18" ca="1">INDIRECT("'"&amp;L$3&amp;"'!"&amp;$A18,TRUE)</f>
        <v xml:space="preserve">Kiki </v>
      </c>
      <c r="M18" t="str" cm="1">
        <f t="array" aca="1" ref="M18" ca="1">INDIRECT("'"&amp;M$3&amp;"'!"&amp;$A18,TRUE)</f>
        <v>Cla</v>
      </c>
      <c r="N18" t="str" cm="1">
        <f t="array" aca="1" ref="N18" ca="1">INDIRECT("'"&amp;N$3&amp;"'!"&amp;$A18,TRUE)</f>
        <v>Cyrille</v>
      </c>
      <c r="O18" t="str" cm="1">
        <f t="array" aca="1" ref="O18" ca="1">INDIRECT("'"&amp;O$3&amp;"'!"&amp;$A18,TRUE)</f>
        <v>Pedro</v>
      </c>
      <c r="P18" t="str" cm="1">
        <f t="array" aca="1" ref="P18" ca="1">INDIRECT("'"&amp;P$3&amp;"'!"&amp;$A18,TRUE)</f>
        <v>Malik F</v>
      </c>
      <c r="Q18" t="str" cm="1">
        <f t="array" aca="1" ref="Q18" ca="1">INDIRECT("'"&amp;Q$3&amp;"'!"&amp;$A18,TRUE)</f>
        <v>Geff</v>
      </c>
      <c r="R18" t="str" cm="1">
        <f t="array" aca="1" ref="R18" ca="1">INDIRECT("'"&amp;R$3&amp;"'!"&amp;$A18,TRUE)</f>
        <v>Cisco</v>
      </c>
      <c r="S18" t="str" cm="1">
        <f t="array" aca="1" ref="S18" ca="1">INDIRECT("'"&amp;S$3&amp;"'!"&amp;$A18,TRUE)</f>
        <v>Malik F</v>
      </c>
      <c r="T18" t="str" cm="1">
        <f t="array" aca="1" ref="T18" ca="1">INDIRECT("'"&amp;T$3&amp;"'!"&amp;$A18,TRUE)</f>
        <v>Gary</v>
      </c>
      <c r="U18" t="str" cm="1">
        <f t="array" aca="1" ref="U18" ca="1">INDIRECT("'"&amp;U$3&amp;"'!"&amp;$A18,TRUE)</f>
        <v>Ivan</v>
      </c>
      <c r="V18" t="str" cm="1">
        <f t="array" aca="1" ref="V18" ca="1">INDIRECT("'"&amp;V$3&amp;"'!"&amp;$A18,TRUE)</f>
        <v>Léo</v>
      </c>
      <c r="X18" t="s">
        <v>73</v>
      </c>
    </row>
    <row r="19" spans="1:24" x14ac:dyDescent="0.2">
      <c r="A19" s="228" t="s">
        <v>189</v>
      </c>
      <c r="B19" t="str" cm="1">
        <f t="array" aca="1" ref="B19" ca="1">INDIRECT("'"&amp;B$3&amp;"'!"&amp;$A19,TRUE)</f>
        <v>Dimitri</v>
      </c>
      <c r="C19" t="str" cm="1">
        <f t="array" aca="1" ref="C19" ca="1">INDIRECT("'"&amp;C$3&amp;"'!"&amp;$A19,TRUE)</f>
        <v>Kemar</v>
      </c>
      <c r="D19" t="str" cm="1">
        <f t="array" aca="1" ref="D19" ca="1">INDIRECT("'"&amp;D$3&amp;"'!"&amp;$A19,TRUE)</f>
        <v>Max</v>
      </c>
      <c r="E19" t="str" cm="1">
        <f t="array" aca="1" ref="E19" ca="1">INDIRECT("'"&amp;E$3&amp;"'!"&amp;$A19,TRUE)</f>
        <v>Mathieu</v>
      </c>
      <c r="F19" t="str" cm="1">
        <f t="array" aca="1" ref="F19" ca="1">INDIRECT("'"&amp;F$3&amp;"'!"&amp;$A19,TRUE)</f>
        <v>Baz</v>
      </c>
      <c r="G19" t="str" cm="1">
        <f t="array" aca="1" ref="G19" ca="1">INDIRECT("'"&amp;G$3&amp;"'!"&amp;$A19,TRUE)</f>
        <v>Billy</v>
      </c>
      <c r="H19" t="str" cm="1">
        <f t="array" aca="1" ref="H19" ca="1">INDIRECT("'"&amp;H$3&amp;"'!"&amp;$A19,TRUE)</f>
        <v>Malik</v>
      </c>
      <c r="I19" t="str" cm="1">
        <f t="array" aca="1" ref="I19" ca="1">INDIRECT("'"&amp;I$3&amp;"'!"&amp;$A19,TRUE)</f>
        <v>Ivan</v>
      </c>
      <c r="J19" t="str" cm="1">
        <f t="array" aca="1" ref="J19" ca="1">INDIRECT("'"&amp;J$3&amp;"'!"&amp;$A19,TRUE)</f>
        <v>Doud</v>
      </c>
      <c r="K19" t="str" cm="1">
        <f t="array" aca="1" ref="K19" ca="1">INDIRECT("'"&amp;K$3&amp;"'!"&amp;$A19,TRUE)</f>
        <v>PB</v>
      </c>
      <c r="L19" t="str" cm="1">
        <f t="array" aca="1" ref="L19" ca="1">INDIRECT("'"&amp;L$3&amp;"'!"&amp;$A19,TRUE)</f>
        <v xml:space="preserve">Jeff </v>
      </c>
      <c r="M19" t="str" cm="1">
        <f t="array" aca="1" ref="M19" ca="1">INDIRECT("'"&amp;M$3&amp;"'!"&amp;$A19,TRUE)</f>
        <v>Antoine</v>
      </c>
      <c r="N19" t="str" cm="1">
        <f t="array" aca="1" ref="N19" ca="1">INDIRECT("'"&amp;N$3&amp;"'!"&amp;$A19,TRUE)</f>
        <v>Adrien B</v>
      </c>
      <c r="O19" t="str" cm="1">
        <f t="array" aca="1" ref="O19" ca="1">INDIRECT("'"&amp;O$3&amp;"'!"&amp;$A19,TRUE)</f>
        <v>Aissa</v>
      </c>
      <c r="P19" t="str" cm="1">
        <f t="array" aca="1" ref="P19" ca="1">INDIRECT("'"&amp;P$3&amp;"'!"&amp;$A19,TRUE)</f>
        <v>PB</v>
      </c>
      <c r="Q19" t="str" cm="1">
        <f t="array" aca="1" ref="Q19" ca="1">INDIRECT("'"&amp;Q$3&amp;"'!"&amp;$A19,TRUE)</f>
        <v>Malik F</v>
      </c>
      <c r="R19" t="str" cm="1">
        <f t="array" aca="1" ref="R19" ca="1">INDIRECT("'"&amp;R$3&amp;"'!"&amp;$A19,TRUE)</f>
        <v>Malik F</v>
      </c>
      <c r="S19" t="str" cm="1">
        <f t="array" aca="1" ref="S19" ca="1">INDIRECT("'"&amp;S$3&amp;"'!"&amp;$A19,TRUE)</f>
        <v>Micka</v>
      </c>
      <c r="T19" t="str" cm="1">
        <f t="array" aca="1" ref="T19" ca="1">INDIRECT("'"&amp;T$3&amp;"'!"&amp;$A19,TRUE)</f>
        <v>Doud</v>
      </c>
      <c r="U19" t="str" cm="1">
        <f t="array" aca="1" ref="U19" ca="1">INDIRECT("'"&amp;U$3&amp;"'!"&amp;$A19,TRUE)</f>
        <v>Will B</v>
      </c>
      <c r="V19" t="str" cm="1">
        <f t="array" aca="1" ref="V19" ca="1">INDIRECT("'"&amp;V$3&amp;"'!"&amp;$A19,TRUE)</f>
        <v>Madjid</v>
      </c>
      <c r="X19" t="s">
        <v>6</v>
      </c>
    </row>
    <row r="20" spans="1:24" x14ac:dyDescent="0.2">
      <c r="A20" s="228" t="s">
        <v>190</v>
      </c>
      <c r="B20" t="str" cm="1">
        <f t="array" aca="1" ref="B20" ca="1">INDIRECT("'"&amp;B$3&amp;"'!"&amp;$A20,TRUE)</f>
        <v>Douffy</v>
      </c>
      <c r="C20" t="str" cm="1">
        <f t="array" aca="1" ref="C20" ca="1">INDIRECT("'"&amp;C$3&amp;"'!"&amp;$A20,TRUE)</f>
        <v>Will</v>
      </c>
      <c r="D20" t="str" cm="1">
        <f t="array" aca="1" ref="D20" ca="1">INDIRECT("'"&amp;D$3&amp;"'!"&amp;$A20,TRUE)</f>
        <v>Adrien E</v>
      </c>
      <c r="E20" t="str" cm="1">
        <f t="array" aca="1" ref="E20" ca="1">INDIRECT("'"&amp;E$3&amp;"'!"&amp;$A20,TRUE)</f>
        <v>Will</v>
      </c>
      <c r="F20" t="str" cm="1">
        <f t="array" aca="1" ref="F20" ca="1">INDIRECT("'"&amp;F$3&amp;"'!"&amp;$A20,TRUE)</f>
        <v>Antoine</v>
      </c>
      <c r="G20" t="str" cm="1">
        <f t="array" aca="1" ref="G20" ca="1">INDIRECT("'"&amp;G$3&amp;"'!"&amp;$A20,TRUE)</f>
        <v>Hippo</v>
      </c>
      <c r="H20" t="str" cm="1">
        <f t="array" aca="1" ref="H20" ca="1">INDIRECT("'"&amp;H$3&amp;"'!"&amp;$A20,TRUE)</f>
        <v>Julien</v>
      </c>
      <c r="I20" t="str" cm="1">
        <f t="array" aca="1" ref="I20" ca="1">INDIRECT("'"&amp;I$3&amp;"'!"&amp;$A20,TRUE)</f>
        <v>Natan</v>
      </c>
      <c r="J20" t="str" cm="1">
        <f t="array" aca="1" ref="J20" ca="1">INDIRECT("'"&amp;J$3&amp;"'!"&amp;$A20,TRUE)</f>
        <v>Anto</v>
      </c>
      <c r="K20" t="str" cm="1">
        <f t="array" aca="1" ref="K20" ca="1">INDIRECT("'"&amp;K$3&amp;"'!"&amp;$A20,TRUE)</f>
        <v>Gui R</v>
      </c>
      <c r="L20" t="str" cm="1">
        <f t="array" aca="1" ref="L20" ca="1">INDIRECT("'"&amp;L$3&amp;"'!"&amp;$A20,TRUE)</f>
        <v>Geff</v>
      </c>
      <c r="M20" t="str" cm="1">
        <f t="array" aca="1" ref="M20" ca="1">INDIRECT("'"&amp;M$3&amp;"'!"&amp;$A20,TRUE)</f>
        <v>PB</v>
      </c>
      <c r="N20" t="str" cm="1">
        <f t="array" aca="1" ref="N20" ca="1">INDIRECT("'"&amp;N$3&amp;"'!"&amp;$A20,TRUE)</f>
        <v>JS</v>
      </c>
      <c r="O20" t="str" cm="1">
        <f t="array" aca="1" ref="O20" ca="1">INDIRECT("'"&amp;O$3&amp;"'!"&amp;$A20,TRUE)</f>
        <v>Seb</v>
      </c>
      <c r="P20" t="str" cm="1">
        <f t="array" aca="1" ref="P20" ca="1">INDIRECT("'"&amp;P$3&amp;"'!"&amp;$A20,TRUE)</f>
        <v>Pedro</v>
      </c>
      <c r="Q20" t="str" cm="1">
        <f t="array" aca="1" ref="Q20" ca="1">INDIRECT("'"&amp;Q$3&amp;"'!"&amp;$A20,TRUE)</f>
        <v>Cyrille</v>
      </c>
      <c r="R20" t="str" cm="1">
        <f t="array" aca="1" ref="R20" ca="1">INDIRECT("'"&amp;R$3&amp;"'!"&amp;$A20,TRUE)</f>
        <v>Gui</v>
      </c>
      <c r="S20" t="str" cm="1">
        <f t="array" aca="1" ref="S20" ca="1">INDIRECT("'"&amp;S$3&amp;"'!"&amp;$A20,TRUE)</f>
        <v>Anis</v>
      </c>
      <c r="T20" t="str" cm="1">
        <f t="array" aca="1" ref="T20" ca="1">INDIRECT("'"&amp;T$3&amp;"'!"&amp;$A20,TRUE)</f>
        <v>Boris A</v>
      </c>
      <c r="U20" t="str" cm="1">
        <f t="array" aca="1" ref="U20" ca="1">INDIRECT("'"&amp;U$3&amp;"'!"&amp;$A20,TRUE)</f>
        <v>Cisco</v>
      </c>
      <c r="V20" t="str" cm="1">
        <f t="array" aca="1" ref="V20" ca="1">INDIRECT("'"&amp;V$3&amp;"'!"&amp;$A20,TRUE)</f>
        <v>Micka</v>
      </c>
      <c r="X20" t="s">
        <v>96</v>
      </c>
    </row>
    <row r="21" spans="1:24" x14ac:dyDescent="0.2">
      <c r="A21" s="228" t="s">
        <v>191</v>
      </c>
      <c r="B21" t="str" cm="1">
        <f t="array" aca="1" ref="B21" ca="1">INDIRECT("'"&amp;B$3&amp;"'!"&amp;$A21,TRUE)</f>
        <v>Fayyaz</v>
      </c>
      <c r="C21" t="str" cm="1">
        <f t="array" aca="1" ref="C21" ca="1">INDIRECT("'"&amp;C$3&amp;"'!"&amp;$A21,TRUE)</f>
        <v>Seb</v>
      </c>
      <c r="D21" t="str" cm="1">
        <f t="array" aca="1" ref="D21" ca="1">INDIRECT("'"&amp;D$3&amp;"'!"&amp;$A21,TRUE)</f>
        <v>Sofiane</v>
      </c>
      <c r="E21" t="str" cm="1">
        <f t="array" aca="1" ref="E21" ca="1">INDIRECT("'"&amp;E$3&amp;"'!"&amp;$A21,TRUE)</f>
        <v>Douffy</v>
      </c>
      <c r="F21" t="str" cm="1">
        <f t="array" aca="1" ref="F21" ca="1">INDIRECT("'"&amp;F$3&amp;"'!"&amp;$A21,TRUE)</f>
        <v>Clément</v>
      </c>
      <c r="G21" t="str" cm="1">
        <f t="array" aca="1" ref="G21" ca="1">INDIRECT("'"&amp;G$3&amp;"'!"&amp;$A21,TRUE)</f>
        <v>Boris</v>
      </c>
      <c r="H21" t="str" cm="1">
        <f t="array" aca="1" ref="H21" ca="1">INDIRECT("'"&amp;H$3&amp;"'!"&amp;$A21,TRUE)</f>
        <v>Seb</v>
      </c>
      <c r="I21" t="str" cm="1">
        <f t="array" aca="1" ref="I21" ca="1">INDIRECT("'"&amp;I$3&amp;"'!"&amp;$A21,TRUE)</f>
        <v>Seb</v>
      </c>
      <c r="J21" t="str" cm="1">
        <f t="array" aca="1" ref="J21" ca="1">INDIRECT("'"&amp;J$3&amp;"'!"&amp;$A21,TRUE)</f>
        <v>Valentin</v>
      </c>
      <c r="K21" t="str" cm="1">
        <f t="array" aca="1" ref="K21" ca="1">INDIRECT("'"&amp;K$3&amp;"'!"&amp;$A21,TRUE)</f>
        <v>Geff</v>
      </c>
      <c r="L21" t="str" cm="1">
        <f t="array" aca="1" ref="L21" ca="1">INDIRECT("'"&amp;L$3&amp;"'!"&amp;$A21,TRUE)</f>
        <v>Seb M</v>
      </c>
      <c r="M21" t="str" cm="1">
        <f t="array" aca="1" ref="M21" ca="1">INDIRECT("'"&amp;M$3&amp;"'!"&amp;$A21,TRUE)</f>
        <v>David</v>
      </c>
      <c r="N21" t="str" cm="1">
        <f t="array" aca="1" ref="N21" ca="1">INDIRECT("'"&amp;N$3&amp;"'!"&amp;$A21,TRUE)</f>
        <v>Kiki</v>
      </c>
      <c r="O21" t="str" cm="1">
        <f t="array" aca="1" ref="O21" ca="1">INDIRECT("'"&amp;O$3&amp;"'!"&amp;$A21,TRUE)</f>
        <v>Geff</v>
      </c>
      <c r="P21" t="str" cm="1">
        <f t="array" aca="1" ref="P21" ca="1">INDIRECT("'"&amp;P$3&amp;"'!"&amp;$A21,TRUE)</f>
        <v>Billy</v>
      </c>
      <c r="Q21" t="str" cm="1">
        <f t="array" aca="1" ref="Q21" ca="1">INDIRECT("'"&amp;Q$3&amp;"'!"&amp;$A21,TRUE)</f>
        <v>Cisco</v>
      </c>
      <c r="R21" t="str" cm="1">
        <f t="array" aca="1" ref="R21" ca="1">INDIRECT("'"&amp;R$3&amp;"'!"&amp;$A21,TRUE)</f>
        <v>Lolo</v>
      </c>
      <c r="S21" t="str" cm="1">
        <f t="array" aca="1" ref="S21" ca="1">INDIRECT("'"&amp;S$3&amp;"'!"&amp;$A21,TRUE)</f>
        <v>Jay</v>
      </c>
      <c r="T21" t="str" cm="1">
        <f t="array" aca="1" ref="T21" ca="1">INDIRECT("'"&amp;T$3&amp;"'!"&amp;$A21,TRUE)</f>
        <v>Lolo</v>
      </c>
      <c r="U21" t="str" cm="1">
        <f t="array" aca="1" ref="U21" ca="1">INDIRECT("'"&amp;U$3&amp;"'!"&amp;$A21,TRUE)</f>
        <v>Aissa</v>
      </c>
      <c r="V21" t="str" cm="1">
        <f t="array" aca="1" ref="V21" ca="1">INDIRECT("'"&amp;V$3&amp;"'!"&amp;$A21,TRUE)</f>
        <v>Fab</v>
      </c>
      <c r="X21" t="s">
        <v>54</v>
      </c>
    </row>
    <row r="22" spans="1:24" x14ac:dyDescent="0.2">
      <c r="A22" s="228" t="s">
        <v>192</v>
      </c>
      <c r="B22" t="str" cm="1">
        <f t="array" aca="1" ref="B22" ca="1">INDIRECT("'"&amp;B$3&amp;"'!"&amp;$A22,TRUE)</f>
        <v>Fabio</v>
      </c>
      <c r="C22" t="str" cm="1">
        <f t="array" aca="1" ref="C22" ca="1">INDIRECT("'"&amp;C$3&amp;"'!"&amp;$A22,TRUE)</f>
        <v>Rachid</v>
      </c>
      <c r="D22" t="str" cm="1">
        <f t="array" aca="1" ref="D22" ca="1">INDIRECT("'"&amp;D$3&amp;"'!"&amp;$A22,TRUE)</f>
        <v>Will</v>
      </c>
      <c r="E22" t="str" cm="1">
        <f t="array" aca="1" ref="E22" ca="1">INDIRECT("'"&amp;E$3&amp;"'!"&amp;$A22,TRUE)</f>
        <v>Fred</v>
      </c>
      <c r="F22" t="str" cm="1">
        <f t="array" aca="1" ref="F22" ca="1">INDIRECT("'"&amp;F$3&amp;"'!"&amp;$A22,TRUE)</f>
        <v>Marc</v>
      </c>
      <c r="G22" t="str" cm="1">
        <f t="array" aca="1" ref="G22" ca="1">INDIRECT("'"&amp;G$3&amp;"'!"&amp;$A22,TRUE)</f>
        <v>Dimitri</v>
      </c>
      <c r="H22" t="str" cm="1">
        <f t="array" aca="1" ref="H22" ca="1">INDIRECT("'"&amp;H$3&amp;"'!"&amp;$A22,TRUE)</f>
        <v>Haris</v>
      </c>
      <c r="I22" t="str" cm="1">
        <f t="array" aca="1" ref="I22" ca="1">INDIRECT("'"&amp;I$3&amp;"'!"&amp;$A22,TRUE)</f>
        <v>Haris</v>
      </c>
      <c r="J22" t="str" cm="1">
        <f t="array" aca="1" ref="J22" ca="1">INDIRECT("'"&amp;J$3&amp;"'!"&amp;$A22,TRUE)</f>
        <v>Fred</v>
      </c>
      <c r="K22" t="str" cm="1">
        <f t="array" aca="1" ref="K22" ca="1">INDIRECT("'"&amp;K$3&amp;"'!"&amp;$A22,TRUE)</f>
        <v>JS</v>
      </c>
      <c r="L22" t="str" cm="1">
        <f t="array" aca="1" ref="L22" ca="1">INDIRECT("'"&amp;L$3&amp;"'!"&amp;$A22,TRUE)</f>
        <v>Evan</v>
      </c>
      <c r="M22" t="str" cm="1">
        <f t="array" aca="1" ref="M22" ca="1">INDIRECT("'"&amp;M$3&amp;"'!"&amp;$A22,TRUE)</f>
        <v xml:space="preserve">Kiki </v>
      </c>
      <c r="N22" t="str" cm="1">
        <f t="array" aca="1" ref="N22" ca="1">INDIRECT("'"&amp;N$3&amp;"'!"&amp;$A22,TRUE)</f>
        <v>Billy</v>
      </c>
      <c r="O22" t="str" cm="1">
        <f t="array" aca="1" ref="O22" ca="1">INDIRECT("'"&amp;O$3&amp;"'!"&amp;$A22,TRUE)</f>
        <v>Raph</v>
      </c>
      <c r="P22" t="str" cm="1">
        <f t="array" aca="1" ref="P22" ca="1">INDIRECT("'"&amp;P$3&amp;"'!"&amp;$A22,TRUE)</f>
        <v>Adrien B</v>
      </c>
      <c r="Q22" t="str" cm="1">
        <f t="array" aca="1" ref="Q22" ca="1">INDIRECT("'"&amp;Q$3&amp;"'!"&amp;$A22,TRUE)</f>
        <v>Nelson</v>
      </c>
      <c r="R22" t="str" cm="1">
        <f t="array" aca="1" ref="R22" ca="1">INDIRECT("'"&amp;R$3&amp;"'!"&amp;$A22,TRUE)</f>
        <v>Julien</v>
      </c>
      <c r="S22" t="str" cm="1">
        <f t="array" aca="1" ref="S22" ca="1">INDIRECT("'"&amp;S$3&amp;"'!"&amp;$A22,TRUE)</f>
        <v>Julien</v>
      </c>
      <c r="T22" t="str" cm="1">
        <f t="array" aca="1" ref="T22" ca="1">INDIRECT("'"&amp;T$3&amp;"'!"&amp;$A22,TRUE)</f>
        <v>Mathieu Goal</v>
      </c>
      <c r="U22" t="str" cm="1">
        <f t="array" aca="1" ref="U22" ca="1">INDIRECT("'"&amp;U$3&amp;"'!"&amp;$A22,TRUE)</f>
        <v>Gui</v>
      </c>
      <c r="V22" t="str" cm="1">
        <f t="array" aca="1" ref="V22" ca="1">INDIRECT("'"&amp;V$3&amp;"'!"&amp;$A22,TRUE)</f>
        <v>Chris</v>
      </c>
      <c r="X22" t="s">
        <v>128</v>
      </c>
    </row>
    <row r="23" spans="1:24" x14ac:dyDescent="0.2">
      <c r="A23" s="228" t="s">
        <v>193</v>
      </c>
      <c r="B23" t="str" cm="1">
        <f t="array" aca="1" ref="B23" ca="1">INDIRECT("'"&amp;B$3&amp;"'!"&amp;$A23,TRUE)</f>
        <v>Max</v>
      </c>
      <c r="C23" t="str" cm="1">
        <f t="array" aca="1" ref="C23" ca="1">INDIRECT("'"&amp;C$3&amp;"'!"&amp;$A23,TRUE)</f>
        <v>Baz</v>
      </c>
      <c r="D23" t="str" cm="1">
        <f t="array" aca="1" ref="D23" ca="1">INDIRECT("'"&amp;D$3&amp;"'!"&amp;$A23,TRUE)</f>
        <v>Natan</v>
      </c>
      <c r="E23" t="str" cm="1">
        <f t="array" aca="1" ref="E23" ca="1">INDIRECT("'"&amp;E$3&amp;"'!"&amp;$A23,TRUE)</f>
        <v>Billy</v>
      </c>
      <c r="F23" t="str" cm="1">
        <f t="array" aca="1" ref="F23" ca="1">INDIRECT("'"&amp;F$3&amp;"'!"&amp;$A23,TRUE)</f>
        <v>Billy</v>
      </c>
      <c r="G23" t="str" cm="1">
        <f t="array" aca="1" ref="G23" ca="1">INDIRECT("'"&amp;G$3&amp;"'!"&amp;$A23,TRUE)</f>
        <v>Ivan</v>
      </c>
      <c r="H23" t="str" cm="1">
        <f t="array" aca="1" ref="H23" ca="1">INDIRECT("'"&amp;H$3&amp;"'!"&amp;$A23,TRUE)</f>
        <v>Ivan</v>
      </c>
      <c r="I23" t="str" cm="1">
        <f t="array" aca="1" ref="I23" ca="1">INDIRECT("'"&amp;I$3&amp;"'!"&amp;$A23,TRUE)</f>
        <v>Doud</v>
      </c>
      <c r="J23" t="str" cm="1">
        <f t="array" aca="1" ref="J23" ca="1">INDIRECT("'"&amp;J$3&amp;"'!"&amp;$A23,TRUE)</f>
        <v>Mounim</v>
      </c>
      <c r="K23" t="str" cm="1">
        <f t="array" aca="1" ref="K23" ca="1">INDIRECT("'"&amp;K$3&amp;"'!"&amp;$A23,TRUE)</f>
        <v>Mounim</v>
      </c>
      <c r="L23" t="str" cm="1">
        <f t="array" aca="1" ref="L23" ca="1">INDIRECT("'"&amp;L$3&amp;"'!"&amp;$A23,TRUE)</f>
        <v>Doud</v>
      </c>
      <c r="M23" t="str" cm="1">
        <f t="array" aca="1" ref="M23" ca="1">INDIRECT("'"&amp;M$3&amp;"'!"&amp;$A23,TRUE)</f>
        <v xml:space="preserve">Babou </v>
      </c>
      <c r="N23" t="str" cm="1">
        <f t="array" aca="1" ref="N23" ca="1">INDIRECT("'"&amp;N$3&amp;"'!"&amp;$A23,TRUE)</f>
        <v>Jay</v>
      </c>
      <c r="O23" t="str" cm="1">
        <f t="array" aca="1" ref="O23" ca="1">INDIRECT("'"&amp;O$3&amp;"'!"&amp;$A23,TRUE)</f>
        <v>Malik F</v>
      </c>
      <c r="P23" t="str" cm="1">
        <f t="array" aca="1" ref="P23" ca="1">INDIRECT("'"&amp;P$3&amp;"'!"&amp;$A23,TRUE)</f>
        <v>Jay</v>
      </c>
      <c r="Q23" t="str" cm="1">
        <f t="array" aca="1" ref="Q23" ca="1">INDIRECT("'"&amp;Q$3&amp;"'!"&amp;$A23,TRUE)</f>
        <v>Jacob</v>
      </c>
      <c r="R23" t="str" cm="1">
        <f t="array" aca="1" ref="R23" ca="1">INDIRECT("'"&amp;R$3&amp;"'!"&amp;$A23,TRUE)</f>
        <v>Gary</v>
      </c>
      <c r="S23" t="str" cm="1">
        <f t="array" aca="1" ref="S23" ca="1">INDIRECT("'"&amp;S$3&amp;"'!"&amp;$A23,TRUE)</f>
        <v>Aissa</v>
      </c>
      <c r="T23" t="str" cm="1">
        <f t="array" aca="1" ref="T23" ca="1">INDIRECT("'"&amp;T$3&amp;"'!"&amp;$A23,TRUE)</f>
        <v>Léo</v>
      </c>
      <c r="U23" t="str" cm="1">
        <f t="array" aca="1" ref="U23" ca="1">INDIRECT("'"&amp;U$3&amp;"'!"&amp;$A23,TRUE)</f>
        <v>Laurent</v>
      </c>
      <c r="V23" t="str" cm="1">
        <f t="array" aca="1" ref="V23" ca="1">INDIRECT("'"&amp;V$3&amp;"'!"&amp;$A23,TRUE)</f>
        <v>Will B</v>
      </c>
      <c r="X23" t="s">
        <v>34</v>
      </c>
    </row>
    <row r="24" spans="1:24" x14ac:dyDescent="0.2">
      <c r="A24" s="228" t="s">
        <v>194</v>
      </c>
      <c r="B24" t="str" cm="1">
        <f t="array" aca="1" ref="B24" ca="1">INDIRECT("'"&amp;B$3&amp;"'!"&amp;$A24,TRUE)</f>
        <v>Kemar</v>
      </c>
      <c r="C24" t="str" cm="1">
        <f t="array" aca="1" ref="C24" ca="1">INDIRECT("'"&amp;C$3&amp;"'!"&amp;$A24,TRUE)</f>
        <v>Antoine</v>
      </c>
      <c r="D24" t="str" cm="1">
        <f t="array" aca="1" ref="D24" ca="1">INDIRECT("'"&amp;D$3&amp;"'!"&amp;$A24,TRUE)</f>
        <v>Romain</v>
      </c>
      <c r="E24" t="str" cm="1">
        <f t="array" aca="1" ref="E24" ca="1">INDIRECT("'"&amp;E$3&amp;"'!"&amp;$A24,TRUE)</f>
        <v>Sofiane</v>
      </c>
      <c r="F24" t="str" cm="1">
        <f t="array" aca="1" ref="F24" ca="1">INDIRECT("'"&amp;F$3&amp;"'!"&amp;$A24,TRUE)</f>
        <v>Ivan</v>
      </c>
      <c r="G24" t="str" cm="1">
        <f t="array" aca="1" ref="G24" ca="1">INDIRECT("'"&amp;G$3&amp;"'!"&amp;$A24,TRUE)</f>
        <v>Niels</v>
      </c>
      <c r="H24" t="str" cm="1">
        <f t="array" aca="1" ref="H24" ca="1">INDIRECT("'"&amp;H$3&amp;"'!"&amp;$A24,TRUE)</f>
        <v>Doud</v>
      </c>
      <c r="I24" t="str" cm="1">
        <f t="array" aca="1" ref="I24" ca="1">INDIRECT("'"&amp;I$3&amp;"'!"&amp;$A24,TRUE)</f>
        <v>Fred</v>
      </c>
      <c r="J24" t="str" cm="1">
        <f t="array" aca="1" ref="J24" ca="1">INDIRECT("'"&amp;J$3&amp;"'!"&amp;$A24,TRUE)</f>
        <v>Geff</v>
      </c>
      <c r="K24" t="str" cm="1">
        <f t="array" aca="1" ref="K24" ca="1">INDIRECT("'"&amp;K$3&amp;"'!"&amp;$A24,TRUE)</f>
        <v>Fred</v>
      </c>
      <c r="L24" t="str" cm="1">
        <f t="array" aca="1" ref="L24" ca="1">INDIRECT("'"&amp;L$3&amp;"'!"&amp;$A24,TRUE)</f>
        <v>Fred</v>
      </c>
      <c r="M24" t="str" cm="1">
        <f t="array" aca="1" ref="M24" ca="1">INDIRECT("'"&amp;M$3&amp;"'!"&amp;$A24,TRUE)</f>
        <v>Kevin</v>
      </c>
      <c r="N24" t="str" cm="1">
        <f t="array" aca="1" ref="N24" ca="1">INDIRECT("'"&amp;N$3&amp;"'!"&amp;$A24,TRUE)</f>
        <v>Cisco</v>
      </c>
      <c r="O24" t="str" cm="1">
        <f t="array" aca="1" ref="O24" ca="1">INDIRECT("'"&amp;O$3&amp;"'!"&amp;$A24,TRUE)</f>
        <v>Gui</v>
      </c>
      <c r="P24" t="str" cm="1">
        <f t="array" aca="1" ref="P24" ca="1">INDIRECT("'"&amp;P$3&amp;"'!"&amp;$A24,TRUE)</f>
        <v>Raph</v>
      </c>
      <c r="Q24" cm="1">
        <f t="array" aca="1" ref="Q24" ca="1">INDIRECT("'"&amp;Q$3&amp;"'!"&amp;$A24,TRUE)</f>
        <v>0</v>
      </c>
      <c r="R24" t="str" cm="1">
        <f t="array" aca="1" ref="R24" ca="1">INDIRECT("'"&amp;R$3&amp;"'!"&amp;$A24,TRUE)</f>
        <v>JS</v>
      </c>
      <c r="S24" t="str" cm="1">
        <f t="array" aca="1" ref="S24" ca="1">INDIRECT("'"&amp;S$3&amp;"'!"&amp;$A24,TRUE)</f>
        <v>PB</v>
      </c>
      <c r="T24" cm="1">
        <f t="array" aca="1" ref="T24" ca="1">INDIRECT("'"&amp;T$3&amp;"'!"&amp;$A24,TRUE)</f>
        <v>0</v>
      </c>
      <c r="U24" t="str" cm="1">
        <f t="array" aca="1" ref="U24" ca="1">INDIRECT("'"&amp;U$3&amp;"'!"&amp;$A24,TRUE)</f>
        <v>Maxime</v>
      </c>
      <c r="V24" t="str" cm="1">
        <f t="array" aca="1" ref="V24" ca="1">INDIRECT("'"&amp;V$3&amp;"'!"&amp;$A24,TRUE)</f>
        <v>Aissa</v>
      </c>
      <c r="X24" t="s">
        <v>86</v>
      </c>
    </row>
    <row r="25" spans="1:24" x14ac:dyDescent="0.2">
      <c r="A25" s="228" t="s">
        <v>195</v>
      </c>
      <c r="B25" t="str" cm="1">
        <f t="array" aca="1" ref="B25" ca="1">INDIRECT("'"&amp;B$3&amp;"'!"&amp;$A25,TRUE)</f>
        <v>Sofiane</v>
      </c>
      <c r="C25" t="str" cm="1">
        <f t="array" aca="1" ref="C25" ca="1">INDIRECT("'"&amp;C$3&amp;"'!"&amp;$A25,TRUE)</f>
        <v>PB</v>
      </c>
      <c r="D25" t="str" cm="1">
        <f t="array" aca="1" ref="D25" ca="1">INDIRECT("'"&amp;D$3&amp;"'!"&amp;$A25,TRUE)</f>
        <v>Seb</v>
      </c>
      <c r="E25" t="str" cm="1">
        <f t="array" aca="1" ref="E25" ca="1">INDIRECT("'"&amp;E$3&amp;"'!"&amp;$A25,TRUE)</f>
        <v>Baz</v>
      </c>
      <c r="F25" t="str" cm="1">
        <f t="array" aca="1" ref="F25" ca="1">INDIRECT("'"&amp;F$3&amp;"'!"&amp;$A25,TRUE)</f>
        <v>Fred</v>
      </c>
      <c r="G25" t="str" cm="1">
        <f t="array" aca="1" ref="G25" ca="1">INDIRECT("'"&amp;G$3&amp;"'!"&amp;$A25,TRUE)</f>
        <v>Baz</v>
      </c>
      <c r="H25" t="str" cm="1">
        <f t="array" aca="1" ref="H25" ca="1">INDIRECT("'"&amp;H$3&amp;"'!"&amp;$A25,TRUE)</f>
        <v>Antoine</v>
      </c>
      <c r="I25" t="str" cm="1">
        <f t="array" aca="1" ref="I25" ca="1">INDIRECT("'"&amp;I$3&amp;"'!"&amp;$A25,TRUE)</f>
        <v>Douffy</v>
      </c>
      <c r="J25" t="str" cm="1">
        <f t="array" aca="1" ref="J25" ca="1">INDIRECT("'"&amp;J$3&amp;"'!"&amp;$A25,TRUE)</f>
        <v>Fayyaz</v>
      </c>
      <c r="K25" t="str" cm="1">
        <f t="array" aca="1" ref="K25" ca="1">INDIRECT("'"&amp;K$3&amp;"'!"&amp;$A25,TRUE)</f>
        <v>Seb M</v>
      </c>
      <c r="L25" t="str" cm="1">
        <f t="array" aca="1" ref="L25" ca="1">INDIRECT("'"&amp;L$3&amp;"'!"&amp;$A25,TRUE)</f>
        <v>Cla</v>
      </c>
      <c r="M25" t="str" cm="1">
        <f t="array" aca="1" ref="M25" ca="1">INDIRECT("'"&amp;M$3&amp;"'!"&amp;$A25,TRUE)</f>
        <v>Eric</v>
      </c>
      <c r="N25" t="str" cm="1">
        <f t="array" aca="1" ref="N25" ca="1">INDIRECT("'"&amp;N$3&amp;"'!"&amp;$A25,TRUE)</f>
        <v>Anto</v>
      </c>
      <c r="O25" cm="1">
        <f t="array" aca="1" ref="O25" ca="1">INDIRECT("'"&amp;O$3&amp;"'!"&amp;$A25,TRUE)</f>
        <v>0</v>
      </c>
      <c r="P25" t="str" cm="1">
        <f t="array" aca="1" ref="P25" ca="1">INDIRECT("'"&amp;P$3&amp;"'!"&amp;$A25,TRUE)</f>
        <v>Cyrille</v>
      </c>
      <c r="Q25" cm="1">
        <f t="array" aca="1" ref="Q25" ca="1">INDIRECT("'"&amp;Q$3&amp;"'!"&amp;$A25,TRUE)</f>
        <v>0</v>
      </c>
      <c r="R25" cm="1">
        <f t="array" aca="1" ref="R25" ca="1">INDIRECT("'"&amp;R$3&amp;"'!"&amp;$A25,TRUE)</f>
        <v>0</v>
      </c>
      <c r="S25" t="str" cm="1">
        <f t="array" aca="1" ref="S25" ca="1">INDIRECT("'"&amp;S$3&amp;"'!"&amp;$A25,TRUE)</f>
        <v>Léo</v>
      </c>
      <c r="T25" cm="1">
        <f t="array" aca="1" ref="T25" ca="1">INDIRECT("'"&amp;T$3&amp;"'!"&amp;$A25,TRUE)</f>
        <v>0</v>
      </c>
      <c r="U25" t="str" cm="1">
        <f t="array" aca="1" ref="U25" ca="1">INDIRECT("'"&amp;U$3&amp;"'!"&amp;$A25,TRUE)</f>
        <v>Madjid</v>
      </c>
      <c r="V25" t="str" cm="1">
        <f t="array" aca="1" ref="V25" ca="1">INDIRECT("'"&amp;V$3&amp;"'!"&amp;$A25,TRUE)</f>
        <v>Zif</v>
      </c>
      <c r="X25" t="s">
        <v>71</v>
      </c>
    </row>
    <row r="26" spans="1:24" x14ac:dyDescent="0.2">
      <c r="A26" s="228" t="s">
        <v>196</v>
      </c>
      <c r="B26" t="str" cm="1">
        <f t="array" aca="1" ref="B26" ca="1">INDIRECT("'"&amp;B$3&amp;"'!"&amp;$A26,TRUE)</f>
        <v>Ansu</v>
      </c>
      <c r="C26" t="str" cm="1">
        <f t="array" aca="1" ref="C26" ca="1">INDIRECT("'"&amp;C$3&amp;"'!"&amp;$A26,TRUE)</f>
        <v>Billy</v>
      </c>
      <c r="D26" t="str" cm="1">
        <f t="array" aca="1" ref="D26" ca="1">INDIRECT("'"&amp;D$3&amp;"'!"&amp;$A26,TRUE)</f>
        <v>Rachid</v>
      </c>
      <c r="E26" t="str" cm="1">
        <f t="array" aca="1" ref="E26" ca="1">INDIRECT("'"&amp;E$3&amp;"'!"&amp;$A26,TRUE)</f>
        <v>Hippo</v>
      </c>
      <c r="F26" t="str" cm="1">
        <f t="array" aca="1" ref="F26" ca="1">INDIRECT("'"&amp;F$3&amp;"'!"&amp;$A26,TRUE)</f>
        <v>PB</v>
      </c>
      <c r="G26" t="str" cm="1">
        <f t="array" aca="1" ref="G26" ca="1">INDIRECT("'"&amp;G$3&amp;"'!"&amp;$A26,TRUE)</f>
        <v>Antoine</v>
      </c>
      <c r="H26" t="str" cm="1">
        <f t="array" aca="1" ref="H26" ca="1">INDIRECT("'"&amp;H$3&amp;"'!"&amp;$A26,TRUE)</f>
        <v>Anis</v>
      </c>
      <c r="I26" t="str" cm="1">
        <f t="array" aca="1" ref="I26" ca="1">INDIRECT("'"&amp;I$3&amp;"'!"&amp;$A26,TRUE)</f>
        <v>Mounim</v>
      </c>
      <c r="J26" t="str" cm="1">
        <f t="array" aca="1" ref="J26" ca="1">INDIRECT("'"&amp;J$3&amp;"'!"&amp;$A26,TRUE)</f>
        <v>Will</v>
      </c>
      <c r="K26" t="str" cm="1">
        <f t="array" aca="1" ref="K26" ca="1">INDIRECT("'"&amp;K$3&amp;"'!"&amp;$A26,TRUE)</f>
        <v>Jérémy B</v>
      </c>
      <c r="L26" t="str" cm="1">
        <f t="array" aca="1" ref="L26" ca="1">INDIRECT("'"&amp;L$3&amp;"'!"&amp;$A26,TRUE)</f>
        <v>Kevin</v>
      </c>
      <c r="M26" cm="1">
        <f t="array" aca="1" ref="M26" ca="1">INDIRECT("'"&amp;M$3&amp;"'!"&amp;$A26,TRUE)</f>
        <v>0</v>
      </c>
      <c r="N26" t="str" cm="1">
        <f t="array" aca="1" ref="N26" ca="1">INDIRECT("'"&amp;N$3&amp;"'!"&amp;$A26,TRUE)</f>
        <v>Aissa</v>
      </c>
      <c r="O26" cm="1">
        <f t="array" aca="1" ref="O26" ca="1">INDIRECT("'"&amp;O$3&amp;"'!"&amp;$A26,TRUE)</f>
        <v>0</v>
      </c>
      <c r="P26" cm="1">
        <f t="array" aca="1" ref="P26" ca="1">INDIRECT("'"&amp;P$3&amp;"'!"&amp;$A26,TRUE)</f>
        <v>0</v>
      </c>
      <c r="Q26" cm="1">
        <f t="array" aca="1" ref="Q26" ca="1">INDIRECT("'"&amp;Q$3&amp;"'!"&amp;$A26,TRUE)</f>
        <v>0</v>
      </c>
      <c r="R26" cm="1">
        <f t="array" aca="1" ref="R26" ca="1">INDIRECT("'"&amp;R$3&amp;"'!"&amp;$A26,TRUE)</f>
        <v>0</v>
      </c>
      <c r="S26" t="str" cm="1">
        <f t="array" aca="1" ref="S26" ca="1">INDIRECT("'"&amp;S$3&amp;"'!"&amp;$A26,TRUE)</f>
        <v>Gui Brun</v>
      </c>
      <c r="T26" cm="1">
        <f t="array" aca="1" ref="T26" ca="1">INDIRECT("'"&amp;T$3&amp;"'!"&amp;$A26,TRUE)</f>
        <v>0</v>
      </c>
      <c r="U26" t="str" cm="1">
        <f t="array" aca="1" ref="U26" ca="1">INDIRECT("'"&amp;U$3&amp;"'!"&amp;$A26,TRUE)</f>
        <v>Léo</v>
      </c>
      <c r="V26" t="str" cm="1">
        <f t="array" aca="1" ref="V26" ca="1">INDIRECT("'"&amp;V$3&amp;"'!"&amp;$A26,TRUE)</f>
        <v>Boris A</v>
      </c>
      <c r="X26" t="s">
        <v>5</v>
      </c>
    </row>
    <row r="27" spans="1:24" x14ac:dyDescent="0.2">
      <c r="A27" s="228" t="s">
        <v>197</v>
      </c>
      <c r="B27" t="str" cm="1">
        <f t="array" aca="1" ref="B27" ca="1">INDIRECT("'"&amp;B$3&amp;"'!"&amp;$A27,TRUE)</f>
        <v>Baz</v>
      </c>
      <c r="C27" cm="1">
        <f t="array" aca="1" ref="C27" ca="1">INDIRECT("'"&amp;C$3&amp;"'!"&amp;$A27,TRUE)</f>
        <v>0</v>
      </c>
      <c r="D27" t="str" cm="1">
        <f t="array" aca="1" ref="D27" ca="1">INDIRECT("'"&amp;D$3&amp;"'!"&amp;$A27,TRUE)</f>
        <v>Fred</v>
      </c>
      <c r="E27" t="str" cm="1">
        <f t="array" aca="1" ref="E27" ca="1">INDIRECT("'"&amp;E$3&amp;"'!"&amp;$A27,TRUE)</f>
        <v>Doud</v>
      </c>
      <c r="F27" t="str" cm="1">
        <f t="array" aca="1" ref="F27" ca="1">INDIRECT("'"&amp;F$3&amp;"'!"&amp;$A27,TRUE)</f>
        <v>Souley</v>
      </c>
      <c r="G27" cm="1">
        <f t="array" aca="1" ref="G27" ca="1">INDIRECT("'"&amp;G$3&amp;"'!"&amp;$A27,TRUE)</f>
        <v>0</v>
      </c>
      <c r="H27" t="str" cm="1">
        <f t="array" aca="1" ref="H27" ca="1">INDIRECT("'"&amp;H$3&amp;"'!"&amp;$A27,TRUE)</f>
        <v>Will</v>
      </c>
      <c r="I27" t="str" cm="1">
        <f t="array" aca="1" ref="I27" ca="1">INDIRECT("'"&amp;I$3&amp;"'!"&amp;$A27,TRUE)</f>
        <v>PB</v>
      </c>
      <c r="J27" t="str" cm="1">
        <f t="array" aca="1" ref="J27" ca="1">INDIRECT("'"&amp;J$3&amp;"'!"&amp;$A27,TRUE)</f>
        <v>Natan</v>
      </c>
      <c r="K27" t="str" cm="1">
        <f t="array" aca="1" ref="K27" ca="1">INDIRECT("'"&amp;K$3&amp;"'!"&amp;$A27,TRUE)</f>
        <v>Fred G</v>
      </c>
      <c r="L27" cm="1">
        <f t="array" aca="1" ref="L27" ca="1">INDIRECT("'"&amp;L$3&amp;"'!"&amp;$A27,TRUE)</f>
        <v>0</v>
      </c>
      <c r="M27" cm="1">
        <f t="array" aca="1" ref="M27" ca="1">INDIRECT("'"&amp;M$3&amp;"'!"&amp;$A27,TRUE)</f>
        <v>0</v>
      </c>
      <c r="N27" t="str" cm="1">
        <f t="array" aca="1" ref="N27" ca="1">INDIRECT("'"&amp;N$3&amp;"'!"&amp;$A27,TRUE)</f>
        <v>Hippo</v>
      </c>
      <c r="O27" cm="1">
        <f t="array" aca="1" ref="O27" ca="1">INDIRECT("'"&amp;O$3&amp;"'!"&amp;$A27,TRUE)</f>
        <v>0</v>
      </c>
      <c r="P27" cm="1">
        <f t="array" aca="1" ref="P27" ca="1">INDIRECT("'"&amp;P$3&amp;"'!"&amp;$A27,TRUE)</f>
        <v>0</v>
      </c>
      <c r="Q27" cm="1">
        <f t="array" aca="1" ref="Q27" ca="1">INDIRECT("'"&amp;Q$3&amp;"'!"&amp;$A27,TRUE)</f>
        <v>0</v>
      </c>
      <c r="R27" cm="1">
        <f t="array" aca="1" ref="R27" ca="1">INDIRECT("'"&amp;R$3&amp;"'!"&amp;$A27,TRUE)</f>
        <v>0</v>
      </c>
      <c r="S27" t="str" cm="1">
        <f t="array" aca="1" ref="S27" ca="1">INDIRECT("'"&amp;S$3&amp;"'!"&amp;$A27,TRUE)</f>
        <v>Sébastien</v>
      </c>
      <c r="T27" cm="1">
        <f t="array" aca="1" ref="T27" ca="1">INDIRECT("'"&amp;T$3&amp;"'!"&amp;$A27,TRUE)</f>
        <v>0</v>
      </c>
      <c r="U27" cm="1">
        <f t="array" aca="1" ref="U27" ca="1">INDIRECT("'"&amp;U$3&amp;"'!"&amp;$A27,TRUE)</f>
        <v>0</v>
      </c>
      <c r="V27" cm="1">
        <f t="array" aca="1" ref="V27" ca="1">INDIRECT("'"&amp;V$3&amp;"'!"&amp;$A27,TRUE)</f>
        <v>0</v>
      </c>
      <c r="X27" t="s">
        <v>170</v>
      </c>
    </row>
    <row r="28" spans="1:24" x14ac:dyDescent="0.2">
      <c r="A28" s="228" t="s">
        <v>198</v>
      </c>
      <c r="B28" t="str" cm="1">
        <f t="array" aca="1" ref="B28" ca="1">INDIRECT("'"&amp;B$3&amp;"'!"&amp;$A28,TRUE)</f>
        <v>Karim</v>
      </c>
      <c r="C28" cm="1">
        <f t="array" aca="1" ref="C28" ca="1">INDIRECT("'"&amp;C$3&amp;"'!"&amp;$A28,TRUE)</f>
        <v>0</v>
      </c>
      <c r="D28" t="str" cm="1">
        <f t="array" aca="1" ref="D28" ca="1">INDIRECT("'"&amp;D$3&amp;"'!"&amp;$A28,TRUE)</f>
        <v>Mathieu</v>
      </c>
      <c r="E28" cm="1">
        <f t="array" aca="1" ref="E28" ca="1">INDIRECT("'"&amp;E$3&amp;"'!"&amp;$A28,TRUE)</f>
        <v>0</v>
      </c>
      <c r="F28" t="str" cm="1">
        <f t="array" aca="1" ref="F28" ca="1">INDIRECT("'"&amp;F$3&amp;"'!"&amp;$A28,TRUE)</f>
        <v>Doud</v>
      </c>
      <c r="G28" cm="1">
        <f t="array" aca="1" ref="G28" ca="1">INDIRECT("'"&amp;G$3&amp;"'!"&amp;$A28,TRUE)</f>
        <v>0</v>
      </c>
      <c r="H28" cm="1">
        <f t="array" aca="1" ref="H28" ca="1">INDIRECT("'"&amp;H$3&amp;"'!"&amp;$A28,TRUE)</f>
        <v>0</v>
      </c>
      <c r="I28" cm="1">
        <f t="array" aca="1" ref="I28" ca="1">INDIRECT("'"&amp;I$3&amp;"'!"&amp;$A28,TRUE)</f>
        <v>0</v>
      </c>
      <c r="J28" t="str" cm="1">
        <f t="array" aca="1" ref="J28" ca="1">INDIRECT("'"&amp;J$3&amp;"'!"&amp;$A28,TRUE)</f>
        <v>Yann</v>
      </c>
      <c r="K28" cm="1">
        <f t="array" aca="1" ref="K28" ca="1">INDIRECT("'"&amp;K$3&amp;"'!"&amp;$A28,TRUE)</f>
        <v>0</v>
      </c>
      <c r="L28" cm="1">
        <f t="array" aca="1" ref="L28" ca="1">INDIRECT("'"&amp;L$3&amp;"'!"&amp;$A28,TRUE)</f>
        <v>0</v>
      </c>
      <c r="M28" cm="1">
        <f t="array" aca="1" ref="M28" ca="1">INDIRECT("'"&amp;M$3&amp;"'!"&amp;$A28,TRUE)</f>
        <v>0</v>
      </c>
      <c r="N28" t="str" cm="1">
        <f t="array" aca="1" ref="N28" ca="1">INDIRECT("'"&amp;N$3&amp;"'!"&amp;$A28,TRUE)</f>
        <v>Raph</v>
      </c>
      <c r="O28" cm="1">
        <f t="array" aca="1" ref="O28" ca="1">INDIRECT("'"&amp;O$3&amp;"'!"&amp;$A28,TRUE)</f>
        <v>0</v>
      </c>
      <c r="P28" cm="1">
        <f t="array" aca="1" ref="P28" ca="1">INDIRECT("'"&amp;P$3&amp;"'!"&amp;$A28,TRUE)</f>
        <v>0</v>
      </c>
      <c r="Q28" cm="1">
        <f t="array" aca="1" ref="Q28" ca="1">INDIRECT("'"&amp;Q$3&amp;"'!"&amp;$A28,TRUE)</f>
        <v>0</v>
      </c>
      <c r="R28" cm="1">
        <f t="array" aca="1" ref="R28" ca="1">INDIRECT("'"&amp;R$3&amp;"'!"&amp;$A28,TRUE)</f>
        <v>0</v>
      </c>
      <c r="S28" t="str" cm="1">
        <f t="array" aca="1" ref="S28" ca="1">INDIRECT("'"&amp;S$3&amp;"'!"&amp;$A28,TRUE)</f>
        <v>Gary</v>
      </c>
      <c r="T28" cm="1">
        <f t="array" aca="1" ref="T28" ca="1">INDIRECT("'"&amp;T$3&amp;"'!"&amp;$A28,TRUE)</f>
        <v>0</v>
      </c>
      <c r="U28" cm="1">
        <f t="array" aca="1" ref="U28" ca="1">INDIRECT("'"&amp;U$3&amp;"'!"&amp;$A28,TRUE)</f>
        <v>0</v>
      </c>
      <c r="V28" cm="1">
        <f t="array" aca="1" ref="V28" ca="1">INDIRECT("'"&amp;V$3&amp;"'!"&amp;$A28,TRUE)</f>
        <v>0</v>
      </c>
      <c r="X28" t="s">
        <v>99</v>
      </c>
    </row>
    <row r="29" spans="1:24" x14ac:dyDescent="0.2">
      <c r="A29" s="228" t="s">
        <v>199</v>
      </c>
      <c r="B29" cm="1">
        <f t="array" aca="1" ref="B29" ca="1">INDIRECT("'"&amp;B$3&amp;"'!"&amp;$A29,TRUE)</f>
        <v>0</v>
      </c>
      <c r="C29" cm="1">
        <f t="array" aca="1" ref="C29" ca="1">INDIRECT("'"&amp;C$3&amp;"'!"&amp;$A29,TRUE)</f>
        <v>0</v>
      </c>
      <c r="D29" cm="1">
        <f t="array" aca="1" ref="D29" ca="1">INDIRECT("'"&amp;D$3&amp;"'!"&amp;$A29,TRUE)</f>
        <v>0</v>
      </c>
      <c r="E29" cm="1">
        <f t="array" aca="1" ref="E29" ca="1">INDIRECT("'"&amp;E$3&amp;"'!"&amp;$A29,TRUE)</f>
        <v>0</v>
      </c>
      <c r="F29" t="str" cm="1">
        <f t="array" aca="1" ref="F29" ca="1">INDIRECT("'"&amp;F$3&amp;"'!"&amp;$A29,TRUE)</f>
        <v>Malik</v>
      </c>
      <c r="G29" cm="1">
        <f t="array" aca="1" ref="G29" ca="1">INDIRECT("'"&amp;G$3&amp;"'!"&amp;$A29,TRUE)</f>
        <v>0</v>
      </c>
      <c r="H29" cm="1">
        <f t="array" aca="1" ref="H29" ca="1">INDIRECT("'"&amp;H$3&amp;"'!"&amp;$A29,TRUE)</f>
        <v>0</v>
      </c>
      <c r="I29" cm="1">
        <f t="array" aca="1" ref="I29" ca="1">INDIRECT("'"&amp;I$3&amp;"'!"&amp;$A29,TRUE)</f>
        <v>0</v>
      </c>
      <c r="J29" t="str" cm="1">
        <f t="array" aca="1" ref="J29" ca="1">INDIRECT("'"&amp;J$3&amp;"'!"&amp;$A29,TRUE)</f>
        <v>PB</v>
      </c>
      <c r="K29" cm="1">
        <f t="array" aca="1" ref="K29" ca="1">INDIRECT("'"&amp;K$3&amp;"'!"&amp;$A29,TRUE)</f>
        <v>0</v>
      </c>
      <c r="L29" cm="1">
        <f t="array" aca="1" ref="L29" ca="1">INDIRECT("'"&amp;L$3&amp;"'!"&amp;$A29,TRUE)</f>
        <v>0</v>
      </c>
      <c r="M29" cm="1">
        <f t="array" aca="1" ref="M29" ca="1">INDIRECT("'"&amp;M$3&amp;"'!"&amp;$A29,TRUE)</f>
        <v>0</v>
      </c>
      <c r="N29" cm="1">
        <f t="array" aca="1" ref="N29" ca="1">INDIRECT("'"&amp;N$3&amp;"'!"&amp;$A29,TRUE)</f>
        <v>0</v>
      </c>
      <c r="O29" cm="1">
        <f t="array" aca="1" ref="O29" ca="1">INDIRECT("'"&amp;O$3&amp;"'!"&amp;$A29,TRUE)</f>
        <v>0</v>
      </c>
      <c r="P29" cm="1">
        <f t="array" aca="1" ref="P29" ca="1">INDIRECT("'"&amp;P$3&amp;"'!"&amp;$A29,TRUE)</f>
        <v>0</v>
      </c>
      <c r="Q29" cm="1">
        <f t="array" aca="1" ref="Q29" ca="1">INDIRECT("'"&amp;Q$3&amp;"'!"&amp;$A29,TRUE)</f>
        <v>0</v>
      </c>
      <c r="R29" cm="1">
        <f t="array" aca="1" ref="R29" ca="1">INDIRECT("'"&amp;R$3&amp;"'!"&amp;$A29,TRUE)</f>
        <v>0</v>
      </c>
      <c r="S29" cm="1">
        <f t="array" aca="1" ref="S29" ca="1">INDIRECT("'"&amp;S$3&amp;"'!"&amp;$A29,TRUE)</f>
        <v>0</v>
      </c>
      <c r="T29" cm="1">
        <f t="array" aca="1" ref="T29" ca="1">INDIRECT("'"&amp;T$3&amp;"'!"&amp;$A29,TRUE)</f>
        <v>0</v>
      </c>
      <c r="U29" cm="1">
        <f t="array" aca="1" ref="U29" ca="1">INDIRECT("'"&amp;U$3&amp;"'!"&amp;$A29,TRUE)</f>
        <v>0</v>
      </c>
      <c r="V29" cm="1">
        <f t="array" aca="1" ref="V29" ca="1">INDIRECT("'"&amp;V$3&amp;"'!"&amp;$A29,TRUE)</f>
        <v>0</v>
      </c>
      <c r="X29" t="s">
        <v>164</v>
      </c>
    </row>
    <row r="30" spans="1:24" x14ac:dyDescent="0.2">
      <c r="A30" s="228" t="s">
        <v>200</v>
      </c>
      <c r="B30" cm="1">
        <f t="array" aca="1" ref="B30" ca="1">INDIRECT("'"&amp;B$3&amp;"'!"&amp;$A30,TRUE)</f>
        <v>0</v>
      </c>
      <c r="C30" cm="1">
        <f t="array" aca="1" ref="C30" ca="1">INDIRECT("'"&amp;C$3&amp;"'!"&amp;$A30,TRUE)</f>
        <v>0</v>
      </c>
      <c r="D30" cm="1">
        <f t="array" aca="1" ref="D30" ca="1">INDIRECT("'"&amp;D$3&amp;"'!"&amp;$A30,TRUE)</f>
        <v>0</v>
      </c>
      <c r="E30" cm="1">
        <f t="array" aca="1" ref="E30" ca="1">INDIRECT("'"&amp;E$3&amp;"'!"&amp;$A30,TRUE)</f>
        <v>0</v>
      </c>
      <c r="F30" t="str" cm="1">
        <f t="array" aca="1" ref="F30" ca="1">INDIRECT("'"&amp;F$3&amp;"'!"&amp;$A30,TRUE)</f>
        <v>Evan</v>
      </c>
      <c r="G30" cm="1">
        <f t="array" aca="1" ref="G30" ca="1">INDIRECT("'"&amp;G$3&amp;"'!"&amp;$A30,TRUE)</f>
        <v>0</v>
      </c>
      <c r="H30" cm="1">
        <f t="array" aca="1" ref="H30" ca="1">INDIRECT("'"&amp;H$3&amp;"'!"&amp;$A30,TRUE)</f>
        <v>0</v>
      </c>
      <c r="I30" cm="1">
        <f t="array" aca="1" ref="I30" ca="1">INDIRECT("'"&amp;I$3&amp;"'!"&amp;$A30,TRUE)</f>
        <v>0</v>
      </c>
      <c r="J30" t="str" cm="1">
        <f t="array" aca="1" ref="J30" ca="1">INDIRECT("'"&amp;J$3&amp;"'!"&amp;$A30,TRUE)</f>
        <v>Hippo</v>
      </c>
      <c r="K30" cm="1">
        <f t="array" aca="1" ref="K30" ca="1">INDIRECT("'"&amp;K$3&amp;"'!"&amp;$A30,TRUE)</f>
        <v>0</v>
      </c>
      <c r="L30" cm="1">
        <f t="array" aca="1" ref="L30" ca="1">INDIRECT("'"&amp;L$3&amp;"'!"&amp;$A30,TRUE)</f>
        <v>0</v>
      </c>
      <c r="M30" cm="1">
        <f t="array" aca="1" ref="M30" ca="1">INDIRECT("'"&amp;M$3&amp;"'!"&amp;$A30,TRUE)</f>
        <v>0</v>
      </c>
      <c r="N30" cm="1">
        <f t="array" aca="1" ref="N30" ca="1">INDIRECT("'"&amp;N$3&amp;"'!"&amp;$A30,TRUE)</f>
        <v>0</v>
      </c>
      <c r="O30" cm="1">
        <f t="array" aca="1" ref="O30" ca="1">INDIRECT("'"&amp;O$3&amp;"'!"&amp;$A30,TRUE)</f>
        <v>0</v>
      </c>
      <c r="P30" cm="1">
        <f t="array" aca="1" ref="P30" ca="1">INDIRECT("'"&amp;P$3&amp;"'!"&amp;$A30,TRUE)</f>
        <v>0</v>
      </c>
      <c r="Q30" cm="1">
        <f t="array" aca="1" ref="Q30" ca="1">INDIRECT("'"&amp;Q$3&amp;"'!"&amp;$A30,TRUE)</f>
        <v>0</v>
      </c>
      <c r="R30" cm="1">
        <f t="array" aca="1" ref="R30" ca="1">INDIRECT("'"&amp;R$3&amp;"'!"&amp;$A30,TRUE)</f>
        <v>0</v>
      </c>
      <c r="S30" cm="1">
        <f t="array" aca="1" ref="S30" ca="1">INDIRECT("'"&amp;S$3&amp;"'!"&amp;$A30,TRUE)</f>
        <v>0</v>
      </c>
      <c r="T30" cm="1">
        <f t="array" aca="1" ref="T30" ca="1">INDIRECT("'"&amp;T$3&amp;"'!"&amp;$A30,TRUE)</f>
        <v>0</v>
      </c>
      <c r="U30" cm="1">
        <f t="array" aca="1" ref="U30" ca="1">INDIRECT("'"&amp;U$3&amp;"'!"&amp;$A30,TRUE)</f>
        <v>0</v>
      </c>
      <c r="V30" cm="1">
        <f t="array" aca="1" ref="V30" ca="1">INDIRECT("'"&amp;V$3&amp;"'!"&amp;$A30,TRUE)</f>
        <v>0</v>
      </c>
      <c r="X30" t="s">
        <v>104</v>
      </c>
    </row>
    <row r="31" spans="1:24" x14ac:dyDescent="0.2">
      <c r="A31" s="228" t="s">
        <v>201</v>
      </c>
      <c r="B31" cm="1">
        <f t="array" aca="1" ref="B31" ca="1">INDIRECT("'"&amp;B$3&amp;"'!"&amp;$A31,TRUE)</f>
        <v>0</v>
      </c>
      <c r="C31" cm="1">
        <f t="array" aca="1" ref="C31" ca="1">INDIRECT("'"&amp;C$3&amp;"'!"&amp;$A31,TRUE)</f>
        <v>0</v>
      </c>
      <c r="D31" cm="1">
        <f t="array" aca="1" ref="D31" ca="1">INDIRECT("'"&amp;D$3&amp;"'!"&amp;$A31,TRUE)</f>
        <v>0</v>
      </c>
      <c r="E31" cm="1">
        <f t="array" aca="1" ref="E31" ca="1">INDIRECT("'"&amp;E$3&amp;"'!"&amp;$A31,TRUE)</f>
        <v>0</v>
      </c>
      <c r="F31" cm="1">
        <f t="array" aca="1" ref="F31" ca="1">INDIRECT("'"&amp;F$3&amp;"'!"&amp;$A31,TRUE)</f>
        <v>0</v>
      </c>
      <c r="G31" cm="1">
        <f t="array" aca="1" ref="G31" ca="1">INDIRECT("'"&amp;G$3&amp;"'!"&amp;$A31,TRUE)</f>
        <v>0</v>
      </c>
      <c r="H31" cm="1">
        <f t="array" aca="1" ref="H31" ca="1">INDIRECT("'"&amp;H$3&amp;"'!"&amp;$A31,TRUE)</f>
        <v>0</v>
      </c>
      <c r="I31" cm="1">
        <f t="array" aca="1" ref="I31" ca="1">INDIRECT("'"&amp;I$3&amp;"'!"&amp;$A31,TRUE)</f>
        <v>0</v>
      </c>
      <c r="J31" t="str" cm="1">
        <f t="array" aca="1" ref="J31" ca="1">INDIRECT("'"&amp;J$3&amp;"'!"&amp;$A31,TRUE)</f>
        <v>Anis</v>
      </c>
      <c r="K31" cm="1">
        <f t="array" aca="1" ref="K31" ca="1">INDIRECT("'"&amp;K$3&amp;"'!"&amp;$A31,TRUE)</f>
        <v>0</v>
      </c>
      <c r="L31" cm="1">
        <f t="array" aca="1" ref="L31" ca="1">INDIRECT("'"&amp;L$3&amp;"'!"&amp;$A31,TRUE)</f>
        <v>0</v>
      </c>
      <c r="M31" cm="1">
        <f t="array" aca="1" ref="M31" ca="1">INDIRECT("'"&amp;M$3&amp;"'!"&amp;$A31,TRUE)</f>
        <v>0</v>
      </c>
      <c r="N31" cm="1">
        <f t="array" aca="1" ref="N31" ca="1">INDIRECT("'"&amp;N$3&amp;"'!"&amp;$A31,TRUE)</f>
        <v>0</v>
      </c>
      <c r="O31" cm="1">
        <f t="array" aca="1" ref="O31" ca="1">INDIRECT("'"&amp;O$3&amp;"'!"&amp;$A31,TRUE)</f>
        <v>0</v>
      </c>
      <c r="P31" cm="1">
        <f t="array" aca="1" ref="P31" ca="1">INDIRECT("'"&amp;P$3&amp;"'!"&amp;$A31,TRUE)</f>
        <v>0</v>
      </c>
      <c r="Q31" cm="1">
        <f t="array" aca="1" ref="Q31" ca="1">INDIRECT("'"&amp;Q$3&amp;"'!"&amp;$A31,TRUE)</f>
        <v>0</v>
      </c>
      <c r="R31" cm="1">
        <f t="array" aca="1" ref="R31" ca="1">INDIRECT("'"&amp;R$3&amp;"'!"&amp;$A31,TRUE)</f>
        <v>0</v>
      </c>
      <c r="S31" cm="1">
        <f t="array" aca="1" ref="S31" ca="1">INDIRECT("'"&amp;S$3&amp;"'!"&amp;$A31,TRUE)</f>
        <v>0</v>
      </c>
      <c r="T31" cm="1">
        <f t="array" aca="1" ref="T31" ca="1">INDIRECT("'"&amp;T$3&amp;"'!"&amp;$A31,TRUE)</f>
        <v>0</v>
      </c>
      <c r="U31" cm="1">
        <f t="array" aca="1" ref="U31" ca="1">INDIRECT("'"&amp;U$3&amp;"'!"&amp;$A31,TRUE)</f>
        <v>0</v>
      </c>
      <c r="V31" cm="1">
        <f t="array" aca="1" ref="V31" ca="1">INDIRECT("'"&amp;V$3&amp;"'!"&amp;$A31,TRUE)</f>
        <v>0</v>
      </c>
      <c r="X31" t="s">
        <v>166</v>
      </c>
    </row>
    <row r="32" spans="1:24" x14ac:dyDescent="0.2">
      <c r="A32" s="228" t="s">
        <v>202</v>
      </c>
      <c r="B32" cm="1">
        <f t="array" aca="1" ref="B32" ca="1">INDIRECT("'"&amp;B$3&amp;"'!"&amp;$A32,TRUE)</f>
        <v>0</v>
      </c>
      <c r="C32" cm="1">
        <f t="array" aca="1" ref="C32" ca="1">INDIRECT("'"&amp;C$3&amp;"'!"&amp;$A32,TRUE)</f>
        <v>0</v>
      </c>
      <c r="D32" cm="1">
        <f t="array" aca="1" ref="D32" ca="1">INDIRECT("'"&amp;D$3&amp;"'!"&amp;$A32,TRUE)</f>
        <v>0</v>
      </c>
      <c r="E32" cm="1">
        <f t="array" aca="1" ref="E32" ca="1">INDIRECT("'"&amp;E$3&amp;"'!"&amp;$A32,TRUE)</f>
        <v>0</v>
      </c>
      <c r="F32" cm="1">
        <f t="array" aca="1" ref="F32" ca="1">INDIRECT("'"&amp;F$3&amp;"'!"&amp;$A32,TRUE)</f>
        <v>0</v>
      </c>
      <c r="G32" cm="1">
        <f t="array" aca="1" ref="G32" ca="1">INDIRECT("'"&amp;G$3&amp;"'!"&amp;$A32,TRUE)</f>
        <v>0</v>
      </c>
      <c r="H32" cm="1">
        <f t="array" aca="1" ref="H32" ca="1">INDIRECT("'"&amp;H$3&amp;"'!"&amp;$A32,TRUE)</f>
        <v>0</v>
      </c>
      <c r="I32" cm="1">
        <f t="array" aca="1" ref="I32" ca="1">INDIRECT("'"&amp;I$3&amp;"'!"&amp;$A32,TRUE)</f>
        <v>0</v>
      </c>
      <c r="J32" cm="1">
        <f t="array" aca="1" ref="J32" ca="1">INDIRECT("'"&amp;J$3&amp;"'!"&amp;$A32,TRUE)</f>
        <v>0</v>
      </c>
      <c r="K32" cm="1">
        <f t="array" aca="1" ref="K32" ca="1">INDIRECT("'"&amp;K$3&amp;"'!"&amp;$A32,TRUE)</f>
        <v>0</v>
      </c>
      <c r="L32" cm="1">
        <f t="array" aca="1" ref="L32" ca="1">INDIRECT("'"&amp;L$3&amp;"'!"&amp;$A32,TRUE)</f>
        <v>0</v>
      </c>
      <c r="M32" cm="1">
        <f t="array" aca="1" ref="M32" ca="1">INDIRECT("'"&amp;M$3&amp;"'!"&amp;$A32,TRUE)</f>
        <v>0</v>
      </c>
      <c r="N32" cm="1">
        <f t="array" aca="1" ref="N32" ca="1">INDIRECT("'"&amp;N$3&amp;"'!"&amp;$A32,TRUE)</f>
        <v>0</v>
      </c>
      <c r="O32" cm="1">
        <f t="array" aca="1" ref="O32" ca="1">INDIRECT("'"&amp;O$3&amp;"'!"&amp;$A32,TRUE)</f>
        <v>0</v>
      </c>
      <c r="P32" cm="1">
        <f t="array" aca="1" ref="P32" ca="1">INDIRECT("'"&amp;P$3&amp;"'!"&amp;$A32,TRUE)</f>
        <v>0</v>
      </c>
      <c r="Q32" cm="1">
        <f t="array" aca="1" ref="Q32" ca="1">INDIRECT("'"&amp;Q$3&amp;"'!"&amp;$A32,TRUE)</f>
        <v>0</v>
      </c>
      <c r="R32" cm="1">
        <f t="array" aca="1" ref="R32" ca="1">INDIRECT("'"&amp;R$3&amp;"'!"&amp;$A32,TRUE)</f>
        <v>0</v>
      </c>
      <c r="S32" cm="1">
        <f t="array" aca="1" ref="S32" ca="1">INDIRECT("'"&amp;S$3&amp;"'!"&amp;$A32,TRUE)</f>
        <v>0</v>
      </c>
      <c r="T32" cm="1">
        <f t="array" aca="1" ref="T32" ca="1">INDIRECT("'"&amp;T$3&amp;"'!"&amp;$A32,TRUE)</f>
        <v>0</v>
      </c>
      <c r="U32" cm="1">
        <f t="array" aca="1" ref="U32" ca="1">INDIRECT("'"&amp;U$3&amp;"'!"&amp;$A32,TRUE)</f>
        <v>0</v>
      </c>
      <c r="V32" cm="1">
        <f t="array" aca="1" ref="V32" ca="1">INDIRECT("'"&amp;V$3&amp;"'!"&amp;$A32,TRUE)</f>
        <v>0</v>
      </c>
      <c r="X32" t="s">
        <v>110</v>
      </c>
    </row>
    <row r="33" spans="1:24" x14ac:dyDescent="0.2">
      <c r="A33" s="228" t="s">
        <v>203</v>
      </c>
      <c r="B33" cm="1">
        <f t="array" aca="1" ref="B33" ca="1">INDIRECT("'"&amp;B$3&amp;"'!"&amp;$A33,TRUE)</f>
        <v>0</v>
      </c>
      <c r="C33" cm="1">
        <f t="array" aca="1" ref="C33" ca="1">INDIRECT("'"&amp;C$3&amp;"'!"&amp;$A33,TRUE)</f>
        <v>0</v>
      </c>
      <c r="D33" cm="1">
        <f t="array" aca="1" ref="D33" ca="1">INDIRECT("'"&amp;D$3&amp;"'!"&amp;$A33,TRUE)</f>
        <v>0</v>
      </c>
      <c r="E33" cm="1">
        <f t="array" aca="1" ref="E33" ca="1">INDIRECT("'"&amp;E$3&amp;"'!"&amp;$A33,TRUE)</f>
        <v>0</v>
      </c>
      <c r="F33" cm="1">
        <f t="array" aca="1" ref="F33" ca="1">INDIRECT("'"&amp;F$3&amp;"'!"&amp;$A33,TRUE)</f>
        <v>0</v>
      </c>
      <c r="G33" cm="1">
        <f t="array" aca="1" ref="G33" ca="1">INDIRECT("'"&amp;G$3&amp;"'!"&amp;$A33,TRUE)</f>
        <v>0</v>
      </c>
      <c r="H33" cm="1">
        <f t="array" aca="1" ref="H33" ca="1">INDIRECT("'"&amp;H$3&amp;"'!"&amp;$A33,TRUE)</f>
        <v>0</v>
      </c>
      <c r="I33" cm="1">
        <f t="array" aca="1" ref="I33" ca="1">INDIRECT("'"&amp;I$3&amp;"'!"&amp;$A33,TRUE)</f>
        <v>0</v>
      </c>
      <c r="J33" cm="1">
        <f t="array" aca="1" ref="J33" ca="1">INDIRECT("'"&amp;J$3&amp;"'!"&amp;$A33,TRUE)</f>
        <v>0</v>
      </c>
      <c r="K33" cm="1">
        <f t="array" aca="1" ref="K33" ca="1">INDIRECT("'"&amp;K$3&amp;"'!"&amp;$A33,TRUE)</f>
        <v>0</v>
      </c>
      <c r="L33" cm="1">
        <f t="array" aca="1" ref="L33" ca="1">INDIRECT("'"&amp;L$3&amp;"'!"&amp;$A33,TRUE)</f>
        <v>0</v>
      </c>
      <c r="M33" cm="1">
        <f t="array" aca="1" ref="M33" ca="1">INDIRECT("'"&amp;M$3&amp;"'!"&amp;$A33,TRUE)</f>
        <v>0</v>
      </c>
      <c r="N33" cm="1">
        <f t="array" aca="1" ref="N33" ca="1">INDIRECT("'"&amp;N$3&amp;"'!"&amp;$A33,TRUE)</f>
        <v>0</v>
      </c>
      <c r="O33" cm="1">
        <f t="array" aca="1" ref="O33" ca="1">INDIRECT("'"&amp;O$3&amp;"'!"&amp;$A33,TRUE)</f>
        <v>0</v>
      </c>
      <c r="P33" cm="1">
        <f t="array" aca="1" ref="P33" ca="1">INDIRECT("'"&amp;P$3&amp;"'!"&amp;$A33,TRUE)</f>
        <v>0</v>
      </c>
      <c r="Q33" cm="1">
        <f t="array" aca="1" ref="Q33" ca="1">INDIRECT("'"&amp;Q$3&amp;"'!"&amp;$A33,TRUE)</f>
        <v>0</v>
      </c>
      <c r="R33" cm="1">
        <f t="array" aca="1" ref="R33" ca="1">INDIRECT("'"&amp;R$3&amp;"'!"&amp;$A33,TRUE)</f>
        <v>0</v>
      </c>
      <c r="S33" cm="1">
        <f t="array" aca="1" ref="S33" ca="1">INDIRECT("'"&amp;S$3&amp;"'!"&amp;$A33,TRUE)</f>
        <v>0</v>
      </c>
      <c r="T33" cm="1">
        <f t="array" aca="1" ref="T33" ca="1">INDIRECT("'"&amp;T$3&amp;"'!"&amp;$A33,TRUE)</f>
        <v>0</v>
      </c>
      <c r="U33" cm="1">
        <f t="array" aca="1" ref="U33" ca="1">INDIRECT("'"&amp;U$3&amp;"'!"&amp;$A33,TRUE)</f>
        <v>0</v>
      </c>
      <c r="V33" cm="1">
        <f t="array" aca="1" ref="V33" ca="1">INDIRECT("'"&amp;V$3&amp;"'!"&amp;$A33,TRUE)</f>
        <v>0</v>
      </c>
      <c r="X33" t="s">
        <v>90</v>
      </c>
    </row>
    <row r="34" spans="1:24" x14ac:dyDescent="0.2">
      <c r="A34" s="228" t="s">
        <v>204</v>
      </c>
      <c r="B34" cm="1">
        <f t="array" aca="1" ref="B34" ca="1">INDIRECT("'"&amp;B$3&amp;"'!"&amp;$A34,TRUE)</f>
        <v>0</v>
      </c>
      <c r="C34" cm="1">
        <f t="array" aca="1" ref="C34" ca="1">INDIRECT("'"&amp;C$3&amp;"'!"&amp;$A34,TRUE)</f>
        <v>0</v>
      </c>
      <c r="D34" cm="1">
        <f t="array" aca="1" ref="D34" ca="1">INDIRECT("'"&amp;D$3&amp;"'!"&amp;$A34,TRUE)</f>
        <v>0</v>
      </c>
      <c r="E34" cm="1">
        <f t="array" aca="1" ref="E34" ca="1">INDIRECT("'"&amp;E$3&amp;"'!"&amp;$A34,TRUE)</f>
        <v>0</v>
      </c>
      <c r="F34" cm="1">
        <f t="array" aca="1" ref="F34" ca="1">INDIRECT("'"&amp;F$3&amp;"'!"&amp;$A34,TRUE)</f>
        <v>0</v>
      </c>
      <c r="G34" cm="1">
        <f t="array" aca="1" ref="G34" ca="1">INDIRECT("'"&amp;G$3&amp;"'!"&amp;$A34,TRUE)</f>
        <v>0</v>
      </c>
      <c r="H34" cm="1">
        <f t="array" aca="1" ref="H34" ca="1">INDIRECT("'"&amp;H$3&amp;"'!"&amp;$A34,TRUE)</f>
        <v>0</v>
      </c>
      <c r="I34" cm="1">
        <f t="array" aca="1" ref="I34" ca="1">INDIRECT("'"&amp;I$3&amp;"'!"&amp;$A34,TRUE)</f>
        <v>0</v>
      </c>
      <c r="J34" cm="1">
        <f t="array" aca="1" ref="J34" ca="1">INDIRECT("'"&amp;J$3&amp;"'!"&amp;$A34,TRUE)</f>
        <v>0</v>
      </c>
      <c r="K34" cm="1">
        <f t="array" aca="1" ref="K34" ca="1">INDIRECT("'"&amp;K$3&amp;"'!"&amp;$A34,TRUE)</f>
        <v>0</v>
      </c>
      <c r="L34" cm="1">
        <f t="array" aca="1" ref="L34" ca="1">INDIRECT("'"&amp;L$3&amp;"'!"&amp;$A34,TRUE)</f>
        <v>0</v>
      </c>
      <c r="M34" cm="1">
        <f t="array" aca="1" ref="M34" ca="1">INDIRECT("'"&amp;M$3&amp;"'!"&amp;$A34,TRUE)</f>
        <v>0</v>
      </c>
      <c r="N34" cm="1">
        <f t="array" aca="1" ref="N34" ca="1">INDIRECT("'"&amp;N$3&amp;"'!"&amp;$A34,TRUE)</f>
        <v>0</v>
      </c>
      <c r="O34" cm="1">
        <f t="array" aca="1" ref="O34" ca="1">INDIRECT("'"&amp;O$3&amp;"'!"&amp;$A34,TRUE)</f>
        <v>0</v>
      </c>
      <c r="P34" cm="1">
        <f t="array" aca="1" ref="P34" ca="1">INDIRECT("'"&amp;P$3&amp;"'!"&amp;$A34,TRUE)</f>
        <v>0</v>
      </c>
      <c r="Q34" cm="1">
        <f t="array" aca="1" ref="Q34" ca="1">INDIRECT("'"&amp;Q$3&amp;"'!"&amp;$A34,TRUE)</f>
        <v>0</v>
      </c>
      <c r="R34" cm="1">
        <f t="array" aca="1" ref="R34" ca="1">INDIRECT("'"&amp;R$3&amp;"'!"&amp;$A34,TRUE)</f>
        <v>0</v>
      </c>
      <c r="S34" cm="1">
        <f t="array" aca="1" ref="S34" ca="1">INDIRECT("'"&amp;S$3&amp;"'!"&amp;$A34,TRUE)</f>
        <v>0</v>
      </c>
      <c r="T34" cm="1">
        <f t="array" aca="1" ref="T34" ca="1">INDIRECT("'"&amp;T$3&amp;"'!"&amp;$A34,TRUE)</f>
        <v>0</v>
      </c>
      <c r="U34" cm="1">
        <f t="array" aca="1" ref="U34" ca="1">INDIRECT("'"&amp;U$3&amp;"'!"&amp;$A34,TRUE)</f>
        <v>0</v>
      </c>
      <c r="V34" cm="1">
        <f t="array" aca="1" ref="V34" ca="1">INDIRECT("'"&amp;V$3&amp;"'!"&amp;$A34,TRUE)</f>
        <v>0</v>
      </c>
      <c r="X34" t="s">
        <v>72</v>
      </c>
    </row>
    <row r="35" spans="1:24" x14ac:dyDescent="0.2">
      <c r="A35" s="228" t="s">
        <v>205</v>
      </c>
      <c r="B35" cm="1">
        <f t="array" aca="1" ref="B35" ca="1">INDIRECT("'"&amp;B$3&amp;"'!"&amp;$A35,TRUE)</f>
        <v>0</v>
      </c>
      <c r="C35" cm="1">
        <f t="array" aca="1" ref="C35" ca="1">INDIRECT("'"&amp;C$3&amp;"'!"&amp;$A35,TRUE)</f>
        <v>0</v>
      </c>
      <c r="D35" cm="1">
        <f t="array" aca="1" ref="D35" ca="1">INDIRECT("'"&amp;D$3&amp;"'!"&amp;$A35,TRUE)</f>
        <v>0</v>
      </c>
      <c r="E35" cm="1">
        <f t="array" aca="1" ref="E35" ca="1">INDIRECT("'"&amp;E$3&amp;"'!"&amp;$A35,TRUE)</f>
        <v>0</v>
      </c>
      <c r="F35" cm="1">
        <f t="array" aca="1" ref="F35" ca="1">INDIRECT("'"&amp;F$3&amp;"'!"&amp;$A35,TRUE)</f>
        <v>0</v>
      </c>
      <c r="G35" cm="1">
        <f t="array" aca="1" ref="G35" ca="1">INDIRECT("'"&amp;G$3&amp;"'!"&amp;$A35,TRUE)</f>
        <v>0</v>
      </c>
      <c r="H35" cm="1">
        <f t="array" aca="1" ref="H35" ca="1">INDIRECT("'"&amp;H$3&amp;"'!"&amp;$A35,TRUE)</f>
        <v>0</v>
      </c>
      <c r="I35" cm="1">
        <f t="array" aca="1" ref="I35" ca="1">INDIRECT("'"&amp;I$3&amp;"'!"&amp;$A35,TRUE)</f>
        <v>0</v>
      </c>
      <c r="J35" cm="1">
        <f t="array" aca="1" ref="J35" ca="1">INDIRECT("'"&amp;J$3&amp;"'!"&amp;$A35,TRUE)</f>
        <v>0</v>
      </c>
      <c r="K35" cm="1">
        <f t="array" aca="1" ref="K35" ca="1">INDIRECT("'"&amp;K$3&amp;"'!"&amp;$A35,TRUE)</f>
        <v>0</v>
      </c>
      <c r="L35" cm="1">
        <f t="array" aca="1" ref="L35" ca="1">INDIRECT("'"&amp;L$3&amp;"'!"&amp;$A35,TRUE)</f>
        <v>0</v>
      </c>
      <c r="M35" cm="1">
        <f t="array" aca="1" ref="M35" ca="1">INDIRECT("'"&amp;M$3&amp;"'!"&amp;$A35,TRUE)</f>
        <v>0</v>
      </c>
      <c r="N35" cm="1">
        <f t="array" aca="1" ref="N35" ca="1">INDIRECT("'"&amp;N$3&amp;"'!"&amp;$A35,TRUE)</f>
        <v>0</v>
      </c>
      <c r="O35" cm="1">
        <f t="array" aca="1" ref="O35" ca="1">INDIRECT("'"&amp;O$3&amp;"'!"&amp;$A35,TRUE)</f>
        <v>0</v>
      </c>
      <c r="P35" cm="1">
        <f t="array" aca="1" ref="P35" ca="1">INDIRECT("'"&amp;P$3&amp;"'!"&amp;$A35,TRUE)</f>
        <v>0</v>
      </c>
      <c r="Q35" cm="1">
        <f t="array" aca="1" ref="Q35" ca="1">INDIRECT("'"&amp;Q$3&amp;"'!"&amp;$A35,TRUE)</f>
        <v>0</v>
      </c>
      <c r="R35" cm="1">
        <f t="array" aca="1" ref="R35" ca="1">INDIRECT("'"&amp;R$3&amp;"'!"&amp;$A35,TRUE)</f>
        <v>0</v>
      </c>
      <c r="S35" cm="1">
        <f t="array" aca="1" ref="S35" ca="1">INDIRECT("'"&amp;S$3&amp;"'!"&amp;$A35,TRUE)</f>
        <v>0</v>
      </c>
      <c r="T35" cm="1">
        <f t="array" aca="1" ref="T35" ca="1">INDIRECT("'"&amp;T$3&amp;"'!"&amp;$A35,TRUE)</f>
        <v>0</v>
      </c>
      <c r="U35" cm="1">
        <f t="array" aca="1" ref="U35" ca="1">INDIRECT("'"&amp;U$3&amp;"'!"&amp;$A35,TRUE)</f>
        <v>0</v>
      </c>
      <c r="V35" cm="1">
        <f t="array" aca="1" ref="V35" ca="1">INDIRECT("'"&amp;V$3&amp;"'!"&amp;$A35,TRUE)</f>
        <v>0</v>
      </c>
      <c r="X35" s="4" t="s">
        <v>266</v>
      </c>
    </row>
    <row r="36" spans="1:24" x14ac:dyDescent="0.2">
      <c r="A36" s="228" t="s">
        <v>206</v>
      </c>
      <c r="B36" cm="1">
        <f t="array" aca="1" ref="B36" ca="1">INDIRECT("'"&amp;B$3&amp;"'!"&amp;$A36,TRUE)</f>
        <v>0</v>
      </c>
      <c r="C36" cm="1">
        <f t="array" aca="1" ref="C36" ca="1">INDIRECT("'"&amp;C$3&amp;"'!"&amp;$A36,TRUE)</f>
        <v>0</v>
      </c>
      <c r="D36" cm="1">
        <f t="array" aca="1" ref="D36" ca="1">INDIRECT("'"&amp;D$3&amp;"'!"&amp;$A36,TRUE)</f>
        <v>0</v>
      </c>
      <c r="E36" cm="1">
        <f t="array" aca="1" ref="E36" ca="1">INDIRECT("'"&amp;E$3&amp;"'!"&amp;$A36,TRUE)</f>
        <v>0</v>
      </c>
      <c r="F36" cm="1">
        <f t="array" aca="1" ref="F36" ca="1">INDIRECT("'"&amp;F$3&amp;"'!"&amp;$A36,TRUE)</f>
        <v>0</v>
      </c>
      <c r="G36" cm="1">
        <f t="array" aca="1" ref="G36" ca="1">INDIRECT("'"&amp;G$3&amp;"'!"&amp;$A36,TRUE)</f>
        <v>0</v>
      </c>
      <c r="H36" cm="1">
        <f t="array" aca="1" ref="H36" ca="1">INDIRECT("'"&amp;H$3&amp;"'!"&amp;$A36,TRUE)</f>
        <v>0</v>
      </c>
      <c r="I36" cm="1">
        <f t="array" aca="1" ref="I36" ca="1">INDIRECT("'"&amp;I$3&amp;"'!"&amp;$A36,TRUE)</f>
        <v>0</v>
      </c>
      <c r="J36" cm="1">
        <f t="array" aca="1" ref="J36" ca="1">INDIRECT("'"&amp;J$3&amp;"'!"&amp;$A36,TRUE)</f>
        <v>0</v>
      </c>
      <c r="K36" cm="1">
        <f t="array" aca="1" ref="K36" ca="1">INDIRECT("'"&amp;K$3&amp;"'!"&amp;$A36,TRUE)</f>
        <v>0</v>
      </c>
      <c r="L36" cm="1">
        <f t="array" aca="1" ref="L36" ca="1">INDIRECT("'"&amp;L$3&amp;"'!"&amp;$A36,TRUE)</f>
        <v>0</v>
      </c>
      <c r="M36" cm="1">
        <f t="array" aca="1" ref="M36" ca="1">INDIRECT("'"&amp;M$3&amp;"'!"&amp;$A36,TRUE)</f>
        <v>0</v>
      </c>
      <c r="N36" cm="1">
        <f t="array" aca="1" ref="N36" ca="1">INDIRECT("'"&amp;N$3&amp;"'!"&amp;$A36,TRUE)</f>
        <v>0</v>
      </c>
      <c r="O36" cm="1">
        <f t="array" aca="1" ref="O36" ca="1">INDIRECT("'"&amp;O$3&amp;"'!"&amp;$A36,TRUE)</f>
        <v>0</v>
      </c>
      <c r="P36" cm="1">
        <f t="array" aca="1" ref="P36" ca="1">INDIRECT("'"&amp;P$3&amp;"'!"&amp;$A36,TRUE)</f>
        <v>0</v>
      </c>
      <c r="Q36" cm="1">
        <f t="array" aca="1" ref="Q36" ca="1">INDIRECT("'"&amp;Q$3&amp;"'!"&amp;$A36,TRUE)</f>
        <v>0</v>
      </c>
      <c r="R36" cm="1">
        <f t="array" aca="1" ref="R36" ca="1">INDIRECT("'"&amp;R$3&amp;"'!"&amp;$A36,TRUE)</f>
        <v>0</v>
      </c>
      <c r="S36" cm="1">
        <f t="array" aca="1" ref="S36" ca="1">INDIRECT("'"&amp;S$3&amp;"'!"&amp;$A36,TRUE)</f>
        <v>0</v>
      </c>
      <c r="X36" t="s">
        <v>97</v>
      </c>
    </row>
    <row r="37" spans="1:24" x14ac:dyDescent="0.2">
      <c r="X37" t="s">
        <v>112</v>
      </c>
    </row>
    <row r="38" spans="1:24" x14ac:dyDescent="0.2">
      <c r="X38" s="4" t="s">
        <v>272</v>
      </c>
    </row>
    <row r="39" spans="1:24" x14ac:dyDescent="0.2">
      <c r="X39" t="s">
        <v>37</v>
      </c>
    </row>
    <row r="40" spans="1:24" x14ac:dyDescent="0.2">
      <c r="X40" t="s">
        <v>4</v>
      </c>
    </row>
    <row r="41" spans="1:24" x14ac:dyDescent="0.2">
      <c r="X41" t="s">
        <v>14</v>
      </c>
    </row>
    <row r="42" spans="1:24" x14ac:dyDescent="0.2">
      <c r="X42" t="s">
        <v>173</v>
      </c>
    </row>
    <row r="43" spans="1:24" x14ac:dyDescent="0.2">
      <c r="X43" t="s">
        <v>84</v>
      </c>
    </row>
    <row r="44" spans="1:24" x14ac:dyDescent="0.2">
      <c r="X44" t="s">
        <v>103</v>
      </c>
    </row>
    <row r="45" spans="1:24" x14ac:dyDescent="0.2">
      <c r="X45" t="s">
        <v>100</v>
      </c>
    </row>
    <row r="46" spans="1:24" x14ac:dyDescent="0.2">
      <c r="X46" t="s">
        <v>16</v>
      </c>
    </row>
    <row r="47" spans="1:24" x14ac:dyDescent="0.2">
      <c r="X47" t="s">
        <v>19</v>
      </c>
    </row>
    <row r="48" spans="1:24" x14ac:dyDescent="0.2">
      <c r="X48" t="s">
        <v>10</v>
      </c>
    </row>
    <row r="49" spans="24:24" x14ac:dyDescent="0.2">
      <c r="X49" t="s">
        <v>93</v>
      </c>
    </row>
    <row r="50" spans="24:24" x14ac:dyDescent="0.2">
      <c r="X50" t="s">
        <v>168</v>
      </c>
    </row>
    <row r="51" spans="24:24" x14ac:dyDescent="0.2">
      <c r="X51" t="s">
        <v>101</v>
      </c>
    </row>
    <row r="52" spans="24:24" x14ac:dyDescent="0.2">
      <c r="X52" t="s">
        <v>69</v>
      </c>
    </row>
    <row r="53" spans="24:24" x14ac:dyDescent="0.2">
      <c r="X53" t="s">
        <v>13</v>
      </c>
    </row>
    <row r="54" spans="24:24" x14ac:dyDescent="0.2">
      <c r="X54" t="s">
        <v>47</v>
      </c>
    </row>
    <row r="55" spans="24:24" x14ac:dyDescent="0.2">
      <c r="X55" t="s">
        <v>36</v>
      </c>
    </row>
    <row r="56" spans="24:24" x14ac:dyDescent="0.2">
      <c r="X56" t="s">
        <v>127</v>
      </c>
    </row>
    <row r="57" spans="24:24" x14ac:dyDescent="0.2">
      <c r="X57" t="s">
        <v>74</v>
      </c>
    </row>
    <row r="58" spans="24:24" x14ac:dyDescent="0.2">
      <c r="X58" t="s">
        <v>92</v>
      </c>
    </row>
    <row r="59" spans="24:24" x14ac:dyDescent="0.2">
      <c r="X59" t="s">
        <v>64</v>
      </c>
    </row>
    <row r="60" spans="24:24" x14ac:dyDescent="0.2">
      <c r="X60" t="s">
        <v>39</v>
      </c>
    </row>
    <row r="61" spans="24:24" x14ac:dyDescent="0.2">
      <c r="X61" t="s">
        <v>248</v>
      </c>
    </row>
    <row r="62" spans="24:24" x14ac:dyDescent="0.2">
      <c r="X62" t="s">
        <v>165</v>
      </c>
    </row>
    <row r="63" spans="24:24" x14ac:dyDescent="0.2">
      <c r="X63" t="s">
        <v>8</v>
      </c>
    </row>
    <row r="64" spans="24:24" x14ac:dyDescent="0.2">
      <c r="X64" t="s">
        <v>30</v>
      </c>
    </row>
    <row r="65" spans="24:24" x14ac:dyDescent="0.2">
      <c r="X65" s="4" t="s">
        <v>263</v>
      </c>
    </row>
    <row r="66" spans="24:24" x14ac:dyDescent="0.2">
      <c r="X66" t="s">
        <v>58</v>
      </c>
    </row>
    <row r="67" spans="24:24" x14ac:dyDescent="0.2">
      <c r="X67" t="s">
        <v>12</v>
      </c>
    </row>
    <row r="68" spans="24:24" x14ac:dyDescent="0.2">
      <c r="X68" t="s">
        <v>172</v>
      </c>
    </row>
    <row r="69" spans="24:24" x14ac:dyDescent="0.2">
      <c r="X69" t="s">
        <v>124</v>
      </c>
    </row>
    <row r="70" spans="24:24" x14ac:dyDescent="0.2">
      <c r="X70" t="s">
        <v>48</v>
      </c>
    </row>
    <row r="71" spans="24:24" x14ac:dyDescent="0.2">
      <c r="X71" t="s">
        <v>63</v>
      </c>
    </row>
    <row r="72" spans="24:24" x14ac:dyDescent="0.2">
      <c r="X72" s="4" t="s">
        <v>255</v>
      </c>
    </row>
    <row r="73" spans="24:24" x14ac:dyDescent="0.2">
      <c r="X73" t="s">
        <v>102</v>
      </c>
    </row>
    <row r="74" spans="24:24" x14ac:dyDescent="0.2">
      <c r="X74" t="s">
        <v>41</v>
      </c>
    </row>
    <row r="75" spans="24:24" x14ac:dyDescent="0.2">
      <c r="X75" t="s">
        <v>115</v>
      </c>
    </row>
    <row r="76" spans="24:24" x14ac:dyDescent="0.2">
      <c r="X76" t="s">
        <v>114</v>
      </c>
    </row>
    <row r="77" spans="24:24" x14ac:dyDescent="0.2">
      <c r="X77" t="s">
        <v>7</v>
      </c>
    </row>
    <row r="78" spans="24:24" x14ac:dyDescent="0.2">
      <c r="X78" t="s">
        <v>125</v>
      </c>
    </row>
    <row r="79" spans="24:24" x14ac:dyDescent="0.2">
      <c r="X79" t="s">
        <v>98</v>
      </c>
    </row>
    <row r="80" spans="24:24" x14ac:dyDescent="0.2">
      <c r="X80" t="s">
        <v>15</v>
      </c>
    </row>
    <row r="81" spans="24:24" x14ac:dyDescent="0.2">
      <c r="X81" t="s">
        <v>75</v>
      </c>
    </row>
    <row r="82" spans="24:24" x14ac:dyDescent="0.2">
      <c r="X82" t="s">
        <v>249</v>
      </c>
    </row>
    <row r="83" spans="24:24" x14ac:dyDescent="0.2">
      <c r="X83" t="s">
        <v>11</v>
      </c>
    </row>
    <row r="84" spans="24:24" x14ac:dyDescent="0.2">
      <c r="X84" t="s">
        <v>167</v>
      </c>
    </row>
    <row r="85" spans="24:24" x14ac:dyDescent="0.2">
      <c r="X85" t="s">
        <v>95</v>
      </c>
    </row>
    <row r="86" spans="24:24" x14ac:dyDescent="0.2">
      <c r="X86" t="s">
        <v>21</v>
      </c>
    </row>
    <row r="87" spans="24:24" x14ac:dyDescent="0.2">
      <c r="X87" t="s">
        <v>82</v>
      </c>
    </row>
    <row r="88" spans="24:24" x14ac:dyDescent="0.2">
      <c r="X88" t="s">
        <v>43</v>
      </c>
    </row>
    <row r="89" spans="24:24" x14ac:dyDescent="0.2">
      <c r="X89" t="s">
        <v>126</v>
      </c>
    </row>
    <row r="90" spans="24:24" x14ac:dyDescent="0.2">
      <c r="X90" t="s">
        <v>129</v>
      </c>
    </row>
    <row r="91" spans="24:24" x14ac:dyDescent="0.2">
      <c r="X91" t="s">
        <v>18</v>
      </c>
    </row>
    <row r="92" spans="24:24" x14ac:dyDescent="0.2">
      <c r="X92" t="s">
        <v>85</v>
      </c>
    </row>
    <row r="93" spans="24:24" x14ac:dyDescent="0.2">
      <c r="X93" t="s">
        <v>121</v>
      </c>
    </row>
    <row r="94" spans="24:24" x14ac:dyDescent="0.2">
      <c r="X94" t="s">
        <v>66</v>
      </c>
    </row>
    <row r="95" spans="24:24" x14ac:dyDescent="0.2">
      <c r="X95" t="s">
        <v>171</v>
      </c>
    </row>
    <row r="96" spans="24:24" x14ac:dyDescent="0.2">
      <c r="X96" t="s">
        <v>118</v>
      </c>
    </row>
    <row r="97" spans="24:24" x14ac:dyDescent="0.2">
      <c r="X97" t="s">
        <v>247</v>
      </c>
    </row>
    <row r="98" spans="24:24" x14ac:dyDescent="0.2">
      <c r="X98" t="s">
        <v>70</v>
      </c>
    </row>
    <row r="99" spans="24:24" x14ac:dyDescent="0.2">
      <c r="X99" s="4"/>
    </row>
  </sheetData>
  <sortState xmlns:xlrd2="http://schemas.microsoft.com/office/spreadsheetml/2017/richdata2" ref="X5:X98">
    <sortCondition ref="X98"/>
  </sortState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Graphiques</vt:lpstr>
      </vt:variant>
      <vt:variant>
        <vt:i4>1</vt:i4>
      </vt:variant>
    </vt:vector>
  </HeadingPairs>
  <TitlesOfParts>
    <vt:vector size="27" baseType="lpstr">
      <vt:lpstr>Stats Coachs</vt:lpstr>
      <vt:lpstr>Stats consolidées</vt:lpstr>
      <vt:lpstr>Stats par joueur</vt:lpstr>
      <vt:lpstr>Comparaison entre 2 joueurs</vt:lpstr>
      <vt:lpstr>Stats 25-26</vt:lpstr>
      <vt:lpstr>Stats 24-25</vt:lpstr>
      <vt:lpstr>Stats 23-24</vt:lpstr>
      <vt:lpstr>Stats 22-23</vt:lpstr>
      <vt:lpstr>Stats 21-22</vt:lpstr>
      <vt:lpstr>Stats 20-21</vt:lpstr>
      <vt:lpstr>Stats 19-20</vt:lpstr>
      <vt:lpstr>Stats 18-19</vt:lpstr>
      <vt:lpstr>Stats 17-18</vt:lpstr>
      <vt:lpstr>Stats 16-17</vt:lpstr>
      <vt:lpstr>Stats 15-16</vt:lpstr>
      <vt:lpstr>Stats 14-15</vt:lpstr>
      <vt:lpstr>Stats 13-14</vt:lpstr>
      <vt:lpstr>Stats 12-13</vt:lpstr>
      <vt:lpstr>Stats 11-12</vt:lpstr>
      <vt:lpstr>Stats 10-11</vt:lpstr>
      <vt:lpstr>Stats 09-10</vt:lpstr>
      <vt:lpstr>Stats 08-09</vt:lpstr>
      <vt:lpstr>Stats 07-08</vt:lpstr>
      <vt:lpstr>Stats 06-07</vt:lpstr>
      <vt:lpstr>Stats 05-06</vt:lpstr>
      <vt:lpstr>Listes</vt:lpstr>
      <vt:lpstr>%victoires par coach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</dc:creator>
  <cp:lastModifiedBy>Thibault Margottat</cp:lastModifiedBy>
  <dcterms:created xsi:type="dcterms:W3CDTF">2011-01-10T13:33:05Z</dcterms:created>
  <dcterms:modified xsi:type="dcterms:W3CDTF">2026-08-02T21:49:49Z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a19f0c-bea1-442e-a475-ed109d9ec508_Enabled">
    <vt:lpwstr>True</vt:lpwstr>
  </property>
  <property fmtid="{D5CDD505-2E9C-101B-9397-08002B2CF9AE}" pid="3" name="MSIP_Label_48a19f0c-bea1-442e-a475-ed109d9ec508_SiteId">
    <vt:lpwstr>d5bb6d35-8a82-4329-b49a-5030bd6497ab</vt:lpwstr>
  </property>
  <property fmtid="{D5CDD505-2E9C-101B-9397-08002B2CF9AE}" pid="4" name="MSIP_Label_48a19f0c-bea1-442e-a475-ed109d9ec508_Owner">
    <vt:lpwstr>Thibault.MARGOTTAT@bpce.fr</vt:lpwstr>
  </property>
  <property fmtid="{D5CDD505-2E9C-101B-9397-08002B2CF9AE}" pid="5" name="MSIP_Label_48a19f0c-bea1-442e-a475-ed109d9ec508_SetDate">
    <vt:lpwstr>2022-08-10T09:21:44.3794578Z</vt:lpwstr>
  </property>
  <property fmtid="{D5CDD505-2E9C-101B-9397-08002B2CF9AE}" pid="6" name="MSIP_Label_48a19f0c-bea1-442e-a475-ed109d9ec508_Name">
    <vt:lpwstr>C2 - Interne BPCE</vt:lpwstr>
  </property>
  <property fmtid="{D5CDD505-2E9C-101B-9397-08002B2CF9AE}" pid="7" name="MSIP_Label_48a19f0c-bea1-442e-a475-ed109d9ec508_Application">
    <vt:lpwstr>Microsoft Azure Information Protection</vt:lpwstr>
  </property>
  <property fmtid="{D5CDD505-2E9C-101B-9397-08002B2CF9AE}" pid="8" name="MSIP_Label_48a19f0c-bea1-442e-a475-ed109d9ec508_Extended_MSFT_Method">
    <vt:lpwstr>Automatic</vt:lpwstr>
  </property>
  <property fmtid="{D5CDD505-2E9C-101B-9397-08002B2CF9AE}" pid="9" name="Sensitivity">
    <vt:lpwstr>C2 - Interne BPCE</vt:lpwstr>
  </property>
</Properties>
</file>